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OAI JULIO-2026\"/>
    </mc:Choice>
  </mc:AlternateContent>
  <xr:revisionPtr revIDLastSave="0" documentId="13_ncr:1_{183B7B8E-5144-4898-A4B8-64CFCC6EB075}" xr6:coauthVersionLast="47" xr6:coauthVersionMax="47" xr10:uidLastSave="{00000000-0000-0000-0000-000000000000}"/>
  <bookViews>
    <workbookView xWindow="-108" yWindow="-108" windowWidth="15576" windowHeight="11904" xr2:uid="{00000000-000D-0000-FFFF-FFFF00000000}"/>
  </bookViews>
  <sheets>
    <sheet name="JULIO-2026" sheetId="1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6" i="16" l="1"/>
  <c r="F98" i="16" l="1"/>
  <c r="E81" i="16"/>
  <c r="E98" i="16" l="1"/>
  <c r="G98" i="16" s="1"/>
  <c r="G81" i="16"/>
  <c r="G82" i="16" s="1"/>
  <c r="G83" i="16" s="1"/>
  <c r="G84" i="16" s="1"/>
  <c r="G85" i="16" s="1"/>
  <c r="G86" i="16" s="1"/>
  <c r="G87" i="16" s="1"/>
  <c r="G88" i="16" s="1"/>
  <c r="G89" i="16" s="1"/>
  <c r="G90" i="16" s="1"/>
  <c r="G91" i="16" s="1"/>
  <c r="G92" i="16" s="1"/>
  <c r="G93" i="16" s="1"/>
  <c r="G94" i="16" s="1"/>
  <c r="G95" i="16" s="1"/>
  <c r="G96" i="16" s="1"/>
  <c r="E61" i="16"/>
  <c r="G61" i="16" s="1"/>
  <c r="F26" i="16" l="1"/>
  <c r="G7" i="16" l="1"/>
  <c r="G8" i="16" s="1"/>
  <c r="G9" i="16" s="1"/>
  <c r="G10" i="16" s="1"/>
  <c r="G11" i="16" s="1"/>
  <c r="G12" i="16" s="1"/>
  <c r="G13" i="16" s="1"/>
  <c r="G14" i="16" s="1"/>
  <c r="G15" i="16" s="1"/>
  <c r="G16" i="16" s="1"/>
  <c r="G17" i="16" s="1"/>
  <c r="G18" i="16" s="1"/>
  <c r="G19" i="16" s="1"/>
  <c r="G20" i="16" s="1"/>
  <c r="G21" i="16" s="1"/>
  <c r="G22" i="16" s="1"/>
  <c r="G23" i="16" s="1"/>
  <c r="G24" i="16" s="1"/>
  <c r="G25" i="16" s="1"/>
  <c r="E26" i="16" l="1"/>
  <c r="G44" i="16" l="1"/>
  <c r="G45" i="16" s="1"/>
  <c r="G46" i="16" s="1"/>
  <c r="G47" i="16" s="1"/>
  <c r="G48" i="16" s="1"/>
  <c r="G49" i="16" s="1"/>
  <c r="G50" i="16" s="1"/>
  <c r="G51" i="16" s="1"/>
  <c r="G52" i="16" s="1"/>
  <c r="G53" i="16" s="1"/>
  <c r="G54" i="16" s="1"/>
  <c r="G55" i="16" s="1"/>
  <c r="G56" i="16" s="1"/>
  <c r="G57" i="16" s="1"/>
  <c r="G58" i="16" s="1"/>
  <c r="G59" i="16" s="1"/>
  <c r="G60" i="16" s="1"/>
</calcChain>
</file>

<file path=xl/sharedStrings.xml><?xml version="1.0" encoding="utf-8"?>
<sst xmlns="http://schemas.openxmlformats.org/spreadsheetml/2006/main" count="167" uniqueCount="109">
  <si>
    <t>HOSPITAL MUNICIPAL RESTAURACION</t>
  </si>
  <si>
    <t>PAGO DE COMISIONES.</t>
  </si>
  <si>
    <t>LICDA.SORAIDA RODRIGUEZ JIMENEZ.</t>
  </si>
  <si>
    <t>(VALORES EXPRESADOS EN RD$)</t>
  </si>
  <si>
    <t>DOCUMENTO</t>
  </si>
  <si>
    <t xml:space="preserve">NOMBRE </t>
  </si>
  <si>
    <t xml:space="preserve">CONCEPTO </t>
  </si>
  <si>
    <t xml:space="preserve">DEBITO </t>
  </si>
  <si>
    <t xml:space="preserve">CREDITO </t>
  </si>
  <si>
    <t xml:space="preserve">BALANCE </t>
  </si>
  <si>
    <t>BALANCE ANTERIOR .</t>
  </si>
  <si>
    <t>BANRESERVAS</t>
  </si>
  <si>
    <t>TOTAL EJECUTADO</t>
  </si>
  <si>
    <t>PREPARADO POR</t>
  </si>
  <si>
    <t>AUTORIZADO POR:</t>
  </si>
  <si>
    <t xml:space="preserve">                                                                                       VENTAS DE SERVICIOS.</t>
  </si>
  <si>
    <t>HOSPITAL  MUNICIPAL RTESTAURACION.</t>
  </si>
  <si>
    <t>(Valores Expresado en RD$)</t>
  </si>
  <si>
    <t>LIBRO DE BANCO  ACUMULADO</t>
  </si>
  <si>
    <t>No.Ck/Transf</t>
  </si>
  <si>
    <t>Descripcion</t>
  </si>
  <si>
    <t xml:space="preserve">Ingresos </t>
  </si>
  <si>
    <t>Egresos</t>
  </si>
  <si>
    <t>DEPOSITO</t>
  </si>
  <si>
    <t>COLECTOR DE IMPUESTO INTERNO.</t>
  </si>
  <si>
    <t>TOTAL</t>
  </si>
  <si>
    <t xml:space="preserve"> </t>
  </si>
  <si>
    <t>JUAN RAFAEL GOMEZ MUÑOS ,SRL.</t>
  </si>
  <si>
    <t>PAGO DE RETENSIONES .</t>
  </si>
  <si>
    <t>Fecha De Pago</t>
  </si>
  <si>
    <t>Balance</t>
  </si>
  <si>
    <t>DEPOSITOS ODONTOLOGIA.</t>
  </si>
  <si>
    <t>DEPOSITOS DE ATENCION A ODONTOLOGIA.</t>
  </si>
  <si>
    <t>DEPOSITOS EXTRANJEROS.</t>
  </si>
  <si>
    <t>DEPOSITOS DE ATENCION A EXTRANJEROS.</t>
  </si>
  <si>
    <t>PAGOS SUPLIDORES.</t>
  </si>
  <si>
    <t>PAGOS DE SUPLIDORES.</t>
  </si>
  <si>
    <t xml:space="preserve">     LICDA.ALICIA MERCEDES ARIAS.</t>
  </si>
  <si>
    <t>PREPARADO POR:</t>
  </si>
  <si>
    <t>ALTICE DOMINICANA,S.A.</t>
  </si>
  <si>
    <t>YASMIN MINAYA MICHEL.</t>
  </si>
  <si>
    <t>JORGE RICARDO DOMINGUEZ CRUZ.</t>
  </si>
  <si>
    <t>Pago De Compras De  Alimentos.</t>
  </si>
  <si>
    <t>Pago de Servicios de Flotas.</t>
  </si>
  <si>
    <t>Pago De Viatico Del Mes De Marzo 2026.</t>
  </si>
  <si>
    <r>
      <t xml:space="preserve">                           </t>
    </r>
    <r>
      <rPr>
        <b/>
        <sz val="10"/>
        <color theme="1"/>
        <rFont val="Calibri"/>
        <family val="2"/>
        <scheme val="minor"/>
      </rPr>
      <t xml:space="preserve"> LICDA.ALICIA MERCEDES ARIAS.</t>
    </r>
  </si>
  <si>
    <t>ALTICE DOMINICANA S.A.</t>
  </si>
  <si>
    <t>Pago Servicios Internet.</t>
  </si>
  <si>
    <t>BIO-NOVA S.R.L.</t>
  </si>
  <si>
    <t>260703002980020405</t>
  </si>
  <si>
    <t>260703002980020408</t>
  </si>
  <si>
    <t>LIBRO BANCO AL 31 DE JULIO DEL 2026.</t>
  </si>
  <si>
    <t>TRANSFERENCIA FONDO 05.</t>
  </si>
  <si>
    <t>LIBRO BANCO FONDO REPONIBLE 05. AL  31  DE JULIO 2026.</t>
  </si>
  <si>
    <t>PAGO DE MATERIALES DE OFICINA.</t>
  </si>
  <si>
    <t>Pago De Compras De  Medicamentos y Util Men.Med.Quirurgico.</t>
  </si>
  <si>
    <t>Pago De Compras De  Alimentos Verduras y Vegetales.</t>
  </si>
  <si>
    <t>Pago De Viatico Del Mes De Abril y Mayo2026.</t>
  </si>
  <si>
    <t>Pago De Viatico Del Mes De Marzo,Abril y Mayo 2026.</t>
  </si>
  <si>
    <t>Pago De Viatico Del Mes De Mayo 2026.</t>
  </si>
  <si>
    <t>Pago De Viatico Del Mes De Abril 2026.</t>
  </si>
  <si>
    <t>Pago De Viatico Del Mes De  Mayo 2026.</t>
  </si>
  <si>
    <t>MARIA NIEVES ALVAREZ.</t>
  </si>
  <si>
    <t>COPEM HOSPICLINIC ,S.R.L.</t>
  </si>
  <si>
    <t>RUDDY MARTINEZ PEÑA.</t>
  </si>
  <si>
    <t>CARMEN TERESA EDUARDO DE SANTANA.</t>
  </si>
  <si>
    <t>SORAIDA RODRIGUEZ JIMENEZ.</t>
  </si>
  <si>
    <t>SHEYLA DE JESUS DE LEON AMARANTE.</t>
  </si>
  <si>
    <t>PATRICIA NICOL URBAEZ PEREZ.</t>
  </si>
  <si>
    <t>DEYANYRA ALTAGRACIA HURTADO RODRIGUEZ.</t>
  </si>
  <si>
    <t>CLAUDIO ENMANUEL GARCIA LLBERES.</t>
  </si>
  <si>
    <t>EVARINA IVERY TEJADA JIMENEZ.</t>
  </si>
  <si>
    <t>260710002980020378</t>
  </si>
  <si>
    <t>260710002980020375</t>
  </si>
  <si>
    <t>LIBRO BANCO FONDO REPONIBLE 06. AL  21  DE JULIO 2026.</t>
  </si>
  <si>
    <t>AFERME S.A.</t>
  </si>
  <si>
    <t>INSTITUTO NACIONAL DE AGUAS POSTABLES Y ALCANTARILLADO (INAPA).</t>
  </si>
  <si>
    <t>JEAN CARLOS FAMILIA</t>
  </si>
  <si>
    <t>ALICIA MERCEDES ARIAS .</t>
  </si>
  <si>
    <t>VALEGNY VALDEZ GARCIA.</t>
  </si>
  <si>
    <t xml:space="preserve">Pago Reactivos y  Mantenimiento y Reparación de Equipos Médicos, Sanitarios ,Maquina de Quimica del Laboratorio Del Hospital. </t>
  </si>
  <si>
    <t>Pago De Compras De  Alimentos,Detergentes y Material gastable.</t>
  </si>
  <si>
    <t>Pago De Combustible ,Gas GLP.</t>
  </si>
  <si>
    <t>PAGO DE SERVICIOS DE  AGUAS POSTABLES.</t>
  </si>
  <si>
    <t>PAGO DE FLETE DE  PARA RETIRO DE MEDICAMENTOS.</t>
  </si>
  <si>
    <t>Pago De Dos Viatico Del Mes De Junio  Y Julio2026.</t>
  </si>
  <si>
    <t>Pago De  Viatico Del Mes De  Julio2026.</t>
  </si>
  <si>
    <t>Pago De Tres Viatico Del Mes De Junio 2026.</t>
  </si>
  <si>
    <t>Pago De Viatico Del Mes De Junio 2026.</t>
  </si>
  <si>
    <t>Pago De Viatico Del Mes De Julio 2026.</t>
  </si>
  <si>
    <t>Pago De Retensiones .</t>
  </si>
  <si>
    <t>Pago De Comisiones.</t>
  </si>
  <si>
    <t>TRANSFERENCIA FONDO 06.</t>
  </si>
  <si>
    <t>4524000000064</t>
  </si>
  <si>
    <t>4524000000005</t>
  </si>
  <si>
    <t>4524000000003</t>
  </si>
  <si>
    <t>DOMINGO CONTRERAS VALDEZ.</t>
  </si>
  <si>
    <t>Pago de tres factura de  Limpieza y Reparacion Del Porcelanato del Hospital (Entrada,Sala de Espera Consulta,Pasillo Principal y Sala de Hospitalizacion. HM.</t>
  </si>
  <si>
    <t>260717002980010372</t>
  </si>
  <si>
    <t>Devolucion  De Excedente en pago a Domingo Contreras Valdez. El dia 17-07-2026</t>
  </si>
  <si>
    <t>260721002980030548</t>
  </si>
  <si>
    <t>260721002980030551</t>
  </si>
  <si>
    <t>42781825164</t>
  </si>
  <si>
    <t>DEPOSITOS EXTRANJEROS.0505007749.</t>
  </si>
  <si>
    <t>DEPOSITO DENTAL MASTERDENT.</t>
  </si>
  <si>
    <t>Pago  De  Anestesia Medicamentos,  Insumo Odontologico Y Util Menor  Medico Quirurgico.</t>
  </si>
  <si>
    <t>Pago De Diferentes Cambio De Breaker de Aires,Soporte y Mantenimientos de Computadoras e Impresoras Del HMR.</t>
  </si>
  <si>
    <t>VICTOR EMMANUEL ESPINO MORENO</t>
  </si>
  <si>
    <t>260731002980060532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</si>
</sst>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8" formatCode="&quot;$&quot;#,##0.00_);[Red]\(&quot;$&quot;#,##0.00\)"/>
    <numFmt numFmtId="43" formatCode="_(* #,##0.00_);_(* \(#,##0.00\);_(* &quot;-&quot;??_);_(@_)"/>
    <numFmt numFmtId="164" formatCode="_-* #,##0.00\ _€_-;\-* #,##0.00\ _€_-;_-* &quot;-&quot;??\ _€_-;_-@_-"/>
    <numFmt numFmtId="165" formatCode="_(&quot;RD$&quot;* #,##0.00_);_(&quot;RD$&quot;* \(#,##0.00\);_(&quot;RD$&quot;* &quot;-&quot;??_);_(@_)"/>
    <numFmt numFmtId="166" formatCode="&quot;LIBRO BANCO DE ANTICIPOS FINANCIEROS  MC del 1 al &quot;d\ &quot;DE &quot;mmmm\ &quot;de &quot;yyyy"/>
    <numFmt numFmtId="167" formatCode="[$-C0A]d\-mmm\-yy;@"/>
    <numFmt numFmtId="168" formatCode="_-* #,##0.00\ _P_t_s_-;\-* #,##0.00\ _P_t_s_-;_-* &quot;-&quot;??\ _P_t_s_-;_-@_-"/>
    <numFmt numFmtId="169" formatCode="_-* #,##0.00_-;\-* #,##0.00_-;_-* &quot;-&quot;??_-;_-@_-"/>
  </numFmts>
  <fonts count="3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1"/>
      <color indexed="8"/>
      <name val="Calibri"/>
      <family val="2"/>
    </font>
    <font>
      <sz val="14"/>
      <name val="Arial"/>
      <family val="2"/>
    </font>
    <font>
      <b/>
      <sz val="10"/>
      <name val="Arial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b/>
      <sz val="12"/>
      <name val="Arial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theme="1" tint="4.9989318521683403E-2"/>
      <name val="Arial"/>
      <family val="2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60">
    <xf numFmtId="0" fontId="0" fillId="0" borderId="0"/>
    <xf numFmtId="43" fontId="17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0" fontId="15" fillId="0" borderId="0"/>
    <xf numFmtId="0" fontId="17" fillId="0" borderId="0" applyFont="0" applyFill="0" applyBorder="0" applyProtection="0"/>
    <xf numFmtId="0" fontId="17" fillId="0" borderId="0"/>
    <xf numFmtId="0" fontId="15" fillId="0" borderId="0"/>
    <xf numFmtId="0" fontId="17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3" fillId="0" borderId="0"/>
    <xf numFmtId="0" fontId="16" fillId="0" borderId="0"/>
    <xf numFmtId="0" fontId="16" fillId="0" borderId="0" applyFont="0" applyFill="0" applyBorder="0" applyProtection="0"/>
    <xf numFmtId="0" fontId="16" fillId="0" borderId="0"/>
    <xf numFmtId="0" fontId="13" fillId="0" borderId="0"/>
    <xf numFmtId="164" fontId="16" fillId="0" borderId="0" applyFont="0" applyFill="0" applyBorder="0" applyAlignment="0" applyProtection="0"/>
    <xf numFmtId="8" fontId="16" fillId="0" borderId="0" applyFont="0" applyFill="0" applyBorder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9" fillId="0" borderId="0"/>
    <xf numFmtId="43" fontId="9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16" fillId="0" borderId="0"/>
    <xf numFmtId="0" fontId="7" fillId="0" borderId="0"/>
    <xf numFmtId="164" fontId="16" fillId="0" borderId="0" applyFont="0" applyFill="0" applyBorder="0" applyAlignment="0" applyProtection="0"/>
    <xf numFmtId="0" fontId="6" fillId="0" borderId="0"/>
    <xf numFmtId="0" fontId="6" fillId="0" borderId="0"/>
    <xf numFmtId="0" fontId="5" fillId="0" borderId="0"/>
    <xf numFmtId="0" fontId="5" fillId="0" borderId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</cellStyleXfs>
  <cellXfs count="115">
    <xf numFmtId="0" fontId="0" fillId="0" borderId="0" xfId="0"/>
    <xf numFmtId="0" fontId="21" fillId="0" borderId="0" xfId="49" applyFont="1" applyAlignment="1">
      <alignment horizontal="center"/>
    </xf>
    <xf numFmtId="49" fontId="20" fillId="2" borderId="0" xfId="49" applyNumberFormat="1" applyFont="1" applyFill="1" applyAlignment="1">
      <alignment horizontal="center"/>
    </xf>
    <xf numFmtId="0" fontId="18" fillId="2" borderId="6" xfId="49" applyFont="1" applyFill="1" applyBorder="1" applyAlignment="1">
      <alignment horizontal="right"/>
    </xf>
    <xf numFmtId="0" fontId="18" fillId="2" borderId="0" xfId="49" applyFont="1" applyFill="1" applyAlignment="1">
      <alignment horizontal="right" wrapText="1"/>
    </xf>
    <xf numFmtId="4" fontId="18" fillId="2" borderId="0" xfId="49" applyNumberFormat="1" applyFont="1" applyFill="1" applyAlignment="1">
      <alignment horizontal="center" vertical="center"/>
    </xf>
    <xf numFmtId="43" fontId="18" fillId="2" borderId="0" xfId="51" applyFont="1" applyFill="1" applyAlignment="1">
      <alignment horizontal="left" wrapText="1"/>
    </xf>
    <xf numFmtId="4" fontId="20" fillId="2" borderId="0" xfId="49" applyNumberFormat="1" applyFont="1" applyFill="1" applyAlignment="1">
      <alignment horizontal="right"/>
    </xf>
    <xf numFmtId="0" fontId="18" fillId="2" borderId="0" xfId="49" applyFont="1" applyFill="1" applyAlignment="1">
      <alignment horizontal="right"/>
    </xf>
    <xf numFmtId="49" fontId="22" fillId="2" borderId="0" xfId="49" applyNumberFormat="1" applyFont="1" applyFill="1" applyAlignment="1">
      <alignment horizontal="center"/>
    </xf>
    <xf numFmtId="0" fontId="23" fillId="2" borderId="0" xfId="49" applyFont="1" applyFill="1" applyAlignment="1">
      <alignment horizontal="left"/>
    </xf>
    <xf numFmtId="49" fontId="23" fillId="2" borderId="0" xfId="49" applyNumberFormat="1" applyFont="1" applyFill="1" applyAlignment="1">
      <alignment horizontal="right" wrapText="1"/>
    </xf>
    <xf numFmtId="4" fontId="22" fillId="2" borderId="0" xfId="49" applyNumberFormat="1" applyFont="1" applyFill="1" applyAlignment="1">
      <alignment horizontal="right"/>
    </xf>
    <xf numFmtId="4" fontId="3" fillId="0" borderId="0" xfId="49" applyNumberFormat="1" applyAlignment="1">
      <alignment horizontal="right"/>
    </xf>
    <xf numFmtId="49" fontId="3" fillId="0" borderId="0" xfId="49" applyNumberFormat="1" applyAlignment="1">
      <alignment horizontal="right" wrapText="1"/>
    </xf>
    <xf numFmtId="49" fontId="3" fillId="0" borderId="0" xfId="49" applyNumberFormat="1" applyAlignment="1">
      <alignment horizontal="center"/>
    </xf>
    <xf numFmtId="4" fontId="3" fillId="0" borderId="0" xfId="49" applyNumberFormat="1" applyAlignment="1">
      <alignment horizontal="center" vertical="center"/>
    </xf>
    <xf numFmtId="43" fontId="0" fillId="0" borderId="0" xfId="51" applyFont="1" applyAlignment="1">
      <alignment horizontal="right" wrapText="1"/>
    </xf>
    <xf numFmtId="43" fontId="21" fillId="2" borderId="1" xfId="51" applyFont="1" applyFill="1" applyBorder="1" applyAlignment="1">
      <alignment horizontal="right" vertical="center" wrapText="1"/>
    </xf>
    <xf numFmtId="43" fontId="0" fillId="0" borderId="0" xfId="51" applyFont="1" applyAlignment="1">
      <alignment horizontal="left"/>
    </xf>
    <xf numFmtId="167" fontId="26" fillId="0" borderId="0" xfId="52" applyNumberFormat="1" applyFont="1" applyProtection="1">
      <protection hidden="1"/>
    </xf>
    <xf numFmtId="0" fontId="27" fillId="0" borderId="0" xfId="52" applyFont="1" applyProtection="1">
      <protection hidden="1"/>
    </xf>
    <xf numFmtId="0" fontId="27" fillId="0" borderId="0" xfId="52" applyFont="1" applyAlignment="1" applyProtection="1">
      <alignment horizontal="left"/>
      <protection hidden="1"/>
    </xf>
    <xf numFmtId="0" fontId="27" fillId="0" borderId="0" xfId="52" applyFont="1" applyAlignment="1" applyProtection="1">
      <alignment horizontal="left" wrapText="1"/>
      <protection hidden="1"/>
    </xf>
    <xf numFmtId="168" fontId="28" fillId="0" borderId="0" xfId="14" applyNumberFormat="1" applyFont="1" applyFill="1" applyProtection="1">
      <protection hidden="1"/>
    </xf>
    <xf numFmtId="168" fontId="27" fillId="0" borderId="0" xfId="14" applyNumberFormat="1" applyFont="1" applyFill="1" applyProtection="1">
      <protection hidden="1"/>
    </xf>
    <xf numFmtId="168" fontId="27" fillId="0" borderId="0" xfId="14" applyNumberFormat="1" applyFont="1" applyFill="1" applyAlignment="1" applyProtection="1">
      <alignment vertical="center"/>
      <protection hidden="1"/>
    </xf>
    <xf numFmtId="167" fontId="26" fillId="0" borderId="7" xfId="52" applyNumberFormat="1" applyFont="1" applyBorder="1" applyAlignment="1" applyProtection="1">
      <alignment horizontal="center"/>
      <protection hidden="1"/>
    </xf>
    <xf numFmtId="0" fontId="26" fillId="0" borderId="8" xfId="52" applyFont="1" applyBorder="1" applyAlignment="1" applyProtection="1">
      <alignment horizontal="center"/>
      <protection hidden="1"/>
    </xf>
    <xf numFmtId="0" fontId="26" fillId="0" borderId="8" xfId="52" applyFont="1" applyBorder="1" applyAlignment="1" applyProtection="1">
      <alignment horizontal="center" wrapText="1"/>
      <protection hidden="1"/>
    </xf>
    <xf numFmtId="0" fontId="26" fillId="0" borderId="9" xfId="52" applyFont="1" applyBorder="1" applyAlignment="1" applyProtection="1">
      <alignment horizontal="center"/>
      <protection hidden="1"/>
    </xf>
    <xf numFmtId="167" fontId="16" fillId="0" borderId="0" xfId="40" applyNumberFormat="1"/>
    <xf numFmtId="0" fontId="16" fillId="0" borderId="0" xfId="40"/>
    <xf numFmtId="0" fontId="16" fillId="0" borderId="0" xfId="40" applyAlignment="1">
      <alignment wrapText="1"/>
    </xf>
    <xf numFmtId="169" fontId="16" fillId="0" borderId="0" xfId="40" applyNumberFormat="1"/>
    <xf numFmtId="0" fontId="16" fillId="0" borderId="0" xfId="40" applyAlignment="1">
      <alignment vertical="center"/>
    </xf>
    <xf numFmtId="4" fontId="16" fillId="0" borderId="0" xfId="40" applyNumberFormat="1" applyAlignment="1">
      <alignment vertical="center"/>
    </xf>
    <xf numFmtId="168" fontId="16" fillId="0" borderId="0" xfId="40" applyNumberFormat="1"/>
    <xf numFmtId="49" fontId="24" fillId="0" borderId="0" xfId="49" applyNumberFormat="1" applyFont="1" applyAlignment="1">
      <alignment horizontal="center"/>
    </xf>
    <xf numFmtId="168" fontId="16" fillId="0" borderId="3" xfId="14" applyNumberFormat="1" applyFont="1" applyFill="1" applyBorder="1" applyAlignment="1" applyProtection="1">
      <alignment vertical="center"/>
      <protection hidden="1"/>
    </xf>
    <xf numFmtId="0" fontId="16" fillId="0" borderId="1" xfId="15" applyBorder="1" applyAlignment="1">
      <alignment horizontal="center"/>
    </xf>
    <xf numFmtId="0" fontId="16" fillId="2" borderId="1" xfId="0" applyFont="1" applyFill="1" applyBorder="1" applyAlignment="1">
      <alignment horizontal="center" vertical="center" wrapText="1"/>
    </xf>
    <xf numFmtId="4" fontId="16" fillId="3" borderId="1" xfId="55" applyNumberFormat="1" applyFont="1" applyFill="1" applyBorder="1" applyAlignment="1">
      <alignment horizontal="center" vertical="center" wrapText="1"/>
    </xf>
    <xf numFmtId="167" fontId="30" fillId="2" borderId="1" xfId="53" applyNumberFormat="1" applyFont="1" applyFill="1" applyBorder="1" applyAlignment="1" applyProtection="1">
      <alignment horizontal="center" vertical="center" wrapText="1"/>
      <protection hidden="1"/>
    </xf>
    <xf numFmtId="49" fontId="30" fillId="2" borderId="1" xfId="53" applyNumberFormat="1" applyFont="1" applyFill="1" applyBorder="1" applyAlignment="1" applyProtection="1">
      <alignment horizontal="center" vertical="center"/>
      <protection hidden="1"/>
    </xf>
    <xf numFmtId="0" fontId="30" fillId="2" borderId="1" xfId="53" applyFont="1" applyFill="1" applyBorder="1" applyAlignment="1" applyProtection="1">
      <alignment horizontal="left" vertical="center" wrapText="1"/>
      <protection hidden="1"/>
    </xf>
    <xf numFmtId="164" fontId="30" fillId="2" borderId="1" xfId="14" applyNumberFormat="1" applyFont="1" applyFill="1" applyBorder="1" applyAlignment="1" applyProtection="1">
      <alignment vertical="center"/>
      <protection hidden="1"/>
    </xf>
    <xf numFmtId="168" fontId="31" fillId="2" borderId="12" xfId="56" applyNumberFormat="1" applyFont="1" applyFill="1" applyBorder="1" applyAlignment="1">
      <alignment vertical="center"/>
    </xf>
    <xf numFmtId="4" fontId="21" fillId="2" borderId="1" xfId="49" applyNumberFormat="1" applyFont="1" applyFill="1" applyBorder="1" applyAlignment="1">
      <alignment vertical="center"/>
    </xf>
    <xf numFmtId="14" fontId="16" fillId="2" borderId="1" xfId="49" applyNumberFormat="1" applyFont="1" applyFill="1" applyBorder="1" applyAlignment="1">
      <alignment horizontal="center" vertical="center"/>
    </xf>
    <xf numFmtId="49" fontId="16" fillId="2" borderId="1" xfId="49" applyNumberFormat="1" applyFont="1" applyFill="1" applyBorder="1" applyAlignment="1">
      <alignment horizontal="center" wrapText="1"/>
    </xf>
    <xf numFmtId="0" fontId="16" fillId="2" borderId="1" xfId="49" applyFont="1" applyFill="1" applyBorder="1" applyAlignment="1">
      <alignment horizontal="center"/>
    </xf>
    <xf numFmtId="43" fontId="16" fillId="2" borderId="1" xfId="51" applyFont="1" applyFill="1" applyBorder="1" applyAlignment="1">
      <alignment horizontal="right" wrapText="1"/>
    </xf>
    <xf numFmtId="0" fontId="16" fillId="2" borderId="1" xfId="49" applyFont="1" applyFill="1" applyBorder="1" applyAlignment="1">
      <alignment horizontal="center" wrapText="1"/>
    </xf>
    <xf numFmtId="0" fontId="16" fillId="2" borderId="1" xfId="49" applyFont="1" applyFill="1" applyBorder="1" applyAlignment="1">
      <alignment horizontal="center" vertical="center"/>
    </xf>
    <xf numFmtId="49" fontId="16" fillId="2" borderId="1" xfId="49" applyNumberFormat="1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14" fontId="16" fillId="2" borderId="1" xfId="49" applyNumberFormat="1" applyFont="1" applyFill="1" applyBorder="1" applyAlignment="1">
      <alignment horizontal="right"/>
    </xf>
    <xf numFmtId="14" fontId="16" fillId="0" borderId="1" xfId="15" applyNumberFormat="1" applyBorder="1" applyAlignment="1">
      <alignment horizontal="center" vertical="center"/>
    </xf>
    <xf numFmtId="0" fontId="16" fillId="0" borderId="1" xfId="15" applyBorder="1" applyAlignment="1">
      <alignment horizontal="center" vertical="center"/>
    </xf>
    <xf numFmtId="164" fontId="16" fillId="3" borderId="1" xfId="55" applyNumberFormat="1" applyFont="1" applyFill="1" applyBorder="1" applyAlignment="1" applyProtection="1">
      <alignment horizontal="center"/>
      <protection locked="0"/>
    </xf>
    <xf numFmtId="4" fontId="32" fillId="0" borderId="0" xfId="49" applyNumberFormat="1" applyFont="1" applyAlignment="1">
      <alignment horizontal="center" vertical="center"/>
    </xf>
    <xf numFmtId="43" fontId="33" fillId="0" borderId="0" xfId="51" applyFont="1" applyAlignment="1">
      <alignment horizontal="right" wrapText="1"/>
    </xf>
    <xf numFmtId="49" fontId="34" fillId="2" borderId="0" xfId="49" applyNumberFormat="1" applyFont="1" applyFill="1" applyAlignment="1">
      <alignment horizontal="center"/>
    </xf>
    <xf numFmtId="0" fontId="35" fillId="2" borderId="0" xfId="49" applyFont="1" applyFill="1" applyAlignment="1">
      <alignment horizontal="right"/>
    </xf>
    <xf numFmtId="49" fontId="2" fillId="2" borderId="0" xfId="49" applyNumberFormat="1" applyFont="1" applyFill="1" applyAlignment="1">
      <alignment horizontal="center"/>
    </xf>
    <xf numFmtId="49" fontId="24" fillId="2" borderId="6" xfId="49" applyNumberFormat="1" applyFont="1" applyFill="1" applyBorder="1" applyAlignment="1">
      <alignment horizontal="center"/>
    </xf>
    <xf numFmtId="0" fontId="24" fillId="2" borderId="0" xfId="49" applyFont="1" applyFill="1" applyAlignment="1">
      <alignment horizontal="left"/>
    </xf>
    <xf numFmtId="49" fontId="24" fillId="2" borderId="0" xfId="49" applyNumberFormat="1" applyFont="1" applyFill="1" applyAlignment="1">
      <alignment horizontal="center"/>
    </xf>
    <xf numFmtId="49" fontId="2" fillId="0" borderId="0" xfId="49" applyNumberFormat="1" applyFont="1" applyAlignment="1">
      <alignment horizontal="center"/>
    </xf>
    <xf numFmtId="0" fontId="2" fillId="0" borderId="0" xfId="49" applyFont="1" applyAlignment="1">
      <alignment horizontal="left"/>
    </xf>
    <xf numFmtId="4" fontId="35" fillId="2" borderId="0" xfId="49" applyNumberFormat="1" applyFont="1" applyFill="1" applyAlignment="1">
      <alignment horizontal="center" vertical="center"/>
    </xf>
    <xf numFmtId="43" fontId="35" fillId="2" borderId="0" xfId="51" applyFont="1" applyFill="1" applyAlignment="1">
      <alignment horizontal="left" wrapText="1"/>
    </xf>
    <xf numFmtId="167" fontId="36" fillId="2" borderId="10" xfId="40" applyNumberFormat="1" applyFont="1" applyFill="1" applyBorder="1" applyAlignment="1" applyProtection="1">
      <alignment horizontal="center" vertical="center" wrapText="1"/>
      <protection hidden="1"/>
    </xf>
    <xf numFmtId="49" fontId="36" fillId="2" borderId="10" xfId="40" applyNumberFormat="1" applyFont="1" applyFill="1" applyBorder="1" applyAlignment="1" applyProtection="1">
      <alignment horizontal="center" vertical="center" wrapText="1"/>
      <protection hidden="1"/>
    </xf>
    <xf numFmtId="49" fontId="36" fillId="2" borderId="10" xfId="14" applyNumberFormat="1" applyFont="1" applyFill="1" applyBorder="1" applyAlignment="1" applyProtection="1">
      <alignment vertical="center"/>
      <protection hidden="1"/>
    </xf>
    <xf numFmtId="167" fontId="36" fillId="2" borderId="7" xfId="40" applyNumberFormat="1" applyFont="1" applyFill="1" applyBorder="1" applyAlignment="1">
      <alignment horizontal="center" vertical="center" wrapText="1"/>
    </xf>
    <xf numFmtId="49" fontId="35" fillId="2" borderId="1" xfId="49" applyNumberFormat="1" applyFont="1" applyFill="1" applyBorder="1" applyAlignment="1">
      <alignment horizontal="center" wrapText="1"/>
    </xf>
    <xf numFmtId="0" fontId="35" fillId="2" borderId="1" xfId="49" applyFont="1" applyFill="1" applyBorder="1" applyAlignment="1">
      <alignment horizontal="left"/>
    </xf>
    <xf numFmtId="4" fontId="35" fillId="2" borderId="1" xfId="49" applyNumberFormat="1" applyFont="1" applyFill="1" applyBorder="1" applyAlignment="1">
      <alignment horizontal="center" vertical="center"/>
    </xf>
    <xf numFmtId="43" fontId="35" fillId="2" borderId="1" xfId="51" applyFont="1" applyFill="1" applyBorder="1" applyAlignment="1">
      <alignment horizontal="right" wrapText="1"/>
    </xf>
    <xf numFmtId="4" fontId="35" fillId="2" borderId="1" xfId="49" applyNumberFormat="1" applyFont="1" applyFill="1" applyBorder="1" applyAlignment="1">
      <alignment horizontal="center"/>
    </xf>
    <xf numFmtId="0" fontId="35" fillId="2" borderId="1" xfId="49" applyFont="1" applyFill="1" applyBorder="1" applyAlignment="1">
      <alignment horizontal="left" vertical="center"/>
    </xf>
    <xf numFmtId="14" fontId="16" fillId="0" borderId="1" xfId="15" applyNumberFormat="1" applyBorder="1" applyAlignment="1">
      <alignment horizontal="center"/>
    </xf>
    <xf numFmtId="0" fontId="16" fillId="0" borderId="11" xfId="40" applyBorder="1" applyAlignment="1" applyProtection="1">
      <alignment horizontal="center" vertical="center" wrapText="1"/>
      <protection hidden="1"/>
    </xf>
    <xf numFmtId="4" fontId="16" fillId="0" borderId="11" xfId="40" applyNumberFormat="1" applyBorder="1" applyAlignment="1" applyProtection="1">
      <alignment horizontal="center" vertical="center" wrapText="1"/>
      <protection hidden="1"/>
    </xf>
    <xf numFmtId="168" fontId="16" fillId="0" borderId="1" xfId="40" applyNumberFormat="1" applyBorder="1" applyAlignment="1" applyProtection="1">
      <alignment vertical="center"/>
      <protection hidden="1"/>
    </xf>
    <xf numFmtId="168" fontId="16" fillId="0" borderId="3" xfId="40" applyNumberFormat="1" applyBorder="1" applyAlignment="1" applyProtection="1">
      <alignment vertical="center"/>
      <protection hidden="1"/>
    </xf>
    <xf numFmtId="168" fontId="16" fillId="2" borderId="1" xfId="14" applyNumberFormat="1" applyFont="1" applyFill="1" applyBorder="1" applyAlignment="1" applyProtection="1">
      <alignment vertical="center"/>
      <protection hidden="1"/>
    </xf>
    <xf numFmtId="4" fontId="31" fillId="0" borderId="0" xfId="49" applyNumberFormat="1" applyFont="1" applyAlignment="1">
      <alignment horizontal="center" vertical="center"/>
    </xf>
    <xf numFmtId="0" fontId="16" fillId="0" borderId="1" xfId="15" applyBorder="1" applyAlignment="1">
      <alignment vertical="center" wrapText="1"/>
    </xf>
    <xf numFmtId="0" fontId="16" fillId="2" borderId="1" xfId="49" applyFont="1" applyFill="1" applyBorder="1" applyAlignment="1">
      <alignment vertical="center" wrapText="1"/>
    </xf>
    <xf numFmtId="49" fontId="16" fillId="2" borderId="1" xfId="59" applyNumberFormat="1" applyFont="1" applyFill="1" applyBorder="1" applyAlignment="1">
      <alignment horizontal="center" vertical="center" wrapText="1"/>
    </xf>
    <xf numFmtId="0" fontId="16" fillId="0" borderId="1" xfId="15" applyBorder="1" applyAlignment="1" applyProtection="1">
      <alignment horizontal="center" vertical="center"/>
      <protection hidden="1"/>
    </xf>
    <xf numFmtId="0" fontId="16" fillId="0" borderId="11" xfId="40" applyBorder="1" applyAlignment="1" applyProtection="1">
      <alignment horizontal="left" vertical="center" wrapText="1"/>
      <protection hidden="1"/>
    </xf>
    <xf numFmtId="4" fontId="16" fillId="0" borderId="11" xfId="0" applyNumberFormat="1" applyFont="1" applyBorder="1" applyAlignment="1" applyProtection="1">
      <alignment horizontal="left" vertical="center" wrapText="1"/>
      <protection hidden="1"/>
    </xf>
    <xf numFmtId="14" fontId="0" fillId="0" borderId="13" xfId="0" applyNumberFormat="1" applyBorder="1" applyAlignment="1">
      <alignment horizontal="center" vertical="center"/>
    </xf>
    <xf numFmtId="14" fontId="21" fillId="0" borderId="1" xfId="15" applyNumberFormat="1" applyFont="1" applyBorder="1" applyAlignment="1">
      <alignment horizontal="center" vertical="center"/>
    </xf>
    <xf numFmtId="14" fontId="21" fillId="0" borderId="1" xfId="15" applyNumberFormat="1" applyFont="1" applyBorder="1" applyAlignment="1">
      <alignment horizontal="center" vertical="center" wrapText="1"/>
    </xf>
    <xf numFmtId="0" fontId="21" fillId="0" borderId="1" xfId="15" applyFont="1" applyBorder="1" applyAlignment="1">
      <alignment horizontal="center" vertical="center"/>
    </xf>
    <xf numFmtId="0" fontId="21" fillId="0" borderId="1" xfId="15" applyFont="1" applyBorder="1" applyAlignment="1">
      <alignment horizontal="center" vertical="center" wrapText="1"/>
    </xf>
    <xf numFmtId="0" fontId="21" fillId="0" borderId="1" xfId="15" applyFont="1" applyBorder="1" applyAlignment="1">
      <alignment horizontal="center"/>
    </xf>
    <xf numFmtId="0" fontId="29" fillId="0" borderId="0" xfId="50" applyFont="1" applyAlignment="1" applyProtection="1">
      <alignment horizontal="center"/>
      <protection hidden="1"/>
    </xf>
    <xf numFmtId="166" fontId="21" fillId="0" borderId="0" xfId="52" applyNumberFormat="1" applyFont="1" applyAlignment="1" applyProtection="1">
      <alignment horizontal="center"/>
      <protection hidden="1"/>
    </xf>
    <xf numFmtId="0" fontId="21" fillId="0" borderId="0" xfId="52" applyFont="1" applyAlignment="1" applyProtection="1">
      <alignment horizontal="center"/>
      <protection hidden="1"/>
    </xf>
    <xf numFmtId="4" fontId="24" fillId="2" borderId="6" xfId="49" applyNumberFormat="1" applyFont="1" applyFill="1" applyBorder="1" applyAlignment="1">
      <alignment horizontal="center"/>
    </xf>
    <xf numFmtId="0" fontId="21" fillId="0" borderId="0" xfId="50" applyFont="1" applyAlignment="1" applyProtection="1">
      <alignment horizontal="center"/>
      <protection hidden="1"/>
    </xf>
    <xf numFmtId="0" fontId="21" fillId="0" borderId="0" xfId="49" applyFont="1" applyAlignment="1">
      <alignment horizontal="center"/>
    </xf>
    <xf numFmtId="17" fontId="18" fillId="0" borderId="2" xfId="49" applyNumberFormat="1" applyFont="1" applyBorder="1" applyAlignment="1">
      <alignment horizontal="center"/>
    </xf>
    <xf numFmtId="0" fontId="21" fillId="2" borderId="3" xfId="49" applyFont="1" applyFill="1" applyBorder="1" applyAlignment="1">
      <alignment horizontal="center"/>
    </xf>
    <xf numFmtId="0" fontId="21" fillId="2" borderId="4" xfId="49" applyFont="1" applyFill="1" applyBorder="1" applyAlignment="1">
      <alignment horizontal="center"/>
    </xf>
    <xf numFmtId="0" fontId="21" fillId="2" borderId="5" xfId="49" applyFont="1" applyFill="1" applyBorder="1" applyAlignment="1">
      <alignment horizontal="center"/>
    </xf>
    <xf numFmtId="4" fontId="24" fillId="2" borderId="0" xfId="49" applyNumberFormat="1" applyFont="1" applyFill="1" applyAlignment="1">
      <alignment horizontal="center"/>
    </xf>
    <xf numFmtId="0" fontId="16" fillId="2" borderId="1" xfId="49" applyFont="1" applyFill="1" applyBorder="1" applyAlignment="1">
      <alignment horizontal="center" vertical="center" wrapText="1"/>
    </xf>
    <xf numFmtId="43" fontId="16" fillId="2" borderId="1" xfId="51" applyFont="1" applyFill="1" applyBorder="1" applyAlignment="1">
      <alignment horizontal="right" vertical="center" wrapText="1"/>
    </xf>
  </cellXfs>
  <cellStyles count="60">
    <cellStyle name="Millares 10" xfId="34" xr:uid="{00000000-0005-0000-0000-000001000000}"/>
    <cellStyle name="Millares 11" xfId="36" xr:uid="{00000000-0005-0000-0000-000002000000}"/>
    <cellStyle name="Millares 12" xfId="38" xr:uid="{00000000-0005-0000-0000-000003000000}"/>
    <cellStyle name="Millares 13" xfId="48" xr:uid="{00000000-0005-0000-0000-000004000000}"/>
    <cellStyle name="Millares 13 2" xfId="51" xr:uid="{00000000-0005-0000-0000-000005000000}"/>
    <cellStyle name="Millares 14" xfId="58" xr:uid="{5C233439-AC25-4F04-B39B-5651455B8887}"/>
    <cellStyle name="Millares 2" xfId="1" xr:uid="{00000000-0005-0000-0000-000006000000}"/>
    <cellStyle name="Millares 3" xfId="8" xr:uid="{00000000-0005-0000-0000-000007000000}"/>
    <cellStyle name="Millares 4" xfId="10" xr:uid="{00000000-0005-0000-0000-000008000000}"/>
    <cellStyle name="Millares 4 2" xfId="23" xr:uid="{00000000-0005-0000-0000-000009000000}"/>
    <cellStyle name="Millares 5" xfId="17" xr:uid="{00000000-0005-0000-0000-00000A000000}"/>
    <cellStyle name="Millares 5 2" xfId="42" xr:uid="{00000000-0005-0000-0000-00000B000000}"/>
    <cellStyle name="Millares 6" xfId="19" xr:uid="{00000000-0005-0000-0000-00000C000000}"/>
    <cellStyle name="Millares 7" xfId="5" xr:uid="{00000000-0005-0000-0000-00000D000000}"/>
    <cellStyle name="Millares 7 2" xfId="14" xr:uid="{00000000-0005-0000-0000-00000E000000}"/>
    <cellStyle name="Millares 7 3" xfId="18" xr:uid="{00000000-0005-0000-0000-00000F000000}"/>
    <cellStyle name="Millares 8" xfId="21" xr:uid="{00000000-0005-0000-0000-000010000000}"/>
    <cellStyle name="Millares 9" xfId="26" xr:uid="{00000000-0005-0000-0000-000011000000}"/>
    <cellStyle name="Millares_29 feb DESEMBOLSO2004 2" xfId="56" xr:uid="{0BEC3125-CE64-4871-927A-5D0DB0362445}"/>
    <cellStyle name="Moneda 2" xfId="20" xr:uid="{00000000-0005-0000-0000-000013000000}"/>
    <cellStyle name="Normal" xfId="0" builtinId="0"/>
    <cellStyle name="Normal 10" xfId="47" xr:uid="{00000000-0005-0000-0000-000015000000}"/>
    <cellStyle name="Normal 10 2" xfId="49" xr:uid="{00000000-0005-0000-0000-000016000000}"/>
    <cellStyle name="Normal 10 2 2" xfId="59" xr:uid="{1120438B-A38A-43C9-97F8-55F9DB959DB7}"/>
    <cellStyle name="Normal 11" xfId="57" xr:uid="{F4E481A7-4C35-4BCC-9E53-93F50F289769}"/>
    <cellStyle name="Normal 2" xfId="2" xr:uid="{00000000-0005-0000-0000-000017000000}"/>
    <cellStyle name="Normal 2 2" xfId="6" xr:uid="{00000000-0005-0000-0000-000018000000}"/>
    <cellStyle name="Normal 2 2 2" xfId="15" xr:uid="{00000000-0005-0000-0000-000019000000}"/>
    <cellStyle name="Normal 2 2 2 2" xfId="40" xr:uid="{00000000-0005-0000-0000-00001A000000}"/>
    <cellStyle name="Normal 2 3" xfId="4" xr:uid="{00000000-0005-0000-0000-00001B000000}"/>
    <cellStyle name="Normal 2 3 2" xfId="12" xr:uid="{00000000-0005-0000-0000-00001C000000}"/>
    <cellStyle name="Normal 2 3 3" xfId="27" xr:uid="{00000000-0005-0000-0000-00001D000000}"/>
    <cellStyle name="Normal 2 3 4" xfId="29" xr:uid="{00000000-0005-0000-0000-00001E000000}"/>
    <cellStyle name="Normal 2 3 5" xfId="31" xr:uid="{00000000-0005-0000-0000-00001F000000}"/>
    <cellStyle name="Normal 2 3 5 2" xfId="39" xr:uid="{00000000-0005-0000-0000-000020000000}"/>
    <cellStyle name="Normal 2 3 5 3" xfId="43" xr:uid="{00000000-0005-0000-0000-000021000000}"/>
    <cellStyle name="Normal 2 3 5 3 2" xfId="52" xr:uid="{00000000-0005-0000-0000-000022000000}"/>
    <cellStyle name="Normal 2 3 5 4" xfId="45" xr:uid="{00000000-0005-0000-0000-000023000000}"/>
    <cellStyle name="Normal 2 3 5 4 2" xfId="50" xr:uid="{00000000-0005-0000-0000-000024000000}"/>
    <cellStyle name="Normal 3" xfId="9" xr:uid="{00000000-0005-0000-0000-000025000000}"/>
    <cellStyle name="Normal 3 2" xfId="22" xr:uid="{00000000-0005-0000-0000-000026000000}"/>
    <cellStyle name="Normal 4" xfId="13" xr:uid="{00000000-0005-0000-0000-000027000000}"/>
    <cellStyle name="Normal 5" xfId="7" xr:uid="{00000000-0005-0000-0000-000028000000}"/>
    <cellStyle name="Normal 5 2" xfId="16" xr:uid="{00000000-0005-0000-0000-000029000000}"/>
    <cellStyle name="Normal 5 3" xfId="28" xr:uid="{00000000-0005-0000-0000-00002A000000}"/>
    <cellStyle name="Normal 5 4" xfId="30" xr:uid="{00000000-0005-0000-0000-00002B000000}"/>
    <cellStyle name="Normal 5 5" xfId="32" xr:uid="{00000000-0005-0000-0000-00002C000000}"/>
    <cellStyle name="Normal 5 5 2" xfId="41" xr:uid="{00000000-0005-0000-0000-00002D000000}"/>
    <cellStyle name="Normal 5 5 3" xfId="44" xr:uid="{00000000-0005-0000-0000-00002E000000}"/>
    <cellStyle name="Normal 5 5 3 2" xfId="53" xr:uid="{00000000-0005-0000-0000-00002F000000}"/>
    <cellStyle name="Normal 5 5 4" xfId="46" xr:uid="{00000000-0005-0000-0000-000030000000}"/>
    <cellStyle name="Normal 5 5 4 2" xfId="54" xr:uid="{00000000-0005-0000-0000-000031000000}"/>
    <cellStyle name="Normal 6" xfId="25" xr:uid="{00000000-0005-0000-0000-000032000000}"/>
    <cellStyle name="Normal 7" xfId="33" xr:uid="{00000000-0005-0000-0000-000033000000}"/>
    <cellStyle name="Normal 8" xfId="35" xr:uid="{00000000-0005-0000-0000-000034000000}"/>
    <cellStyle name="Normal 9" xfId="37" xr:uid="{00000000-0005-0000-0000-000035000000}"/>
    <cellStyle name="Porcentaje 2" xfId="55" xr:uid="{00000000-0005-0000-0000-000036000000}"/>
    <cellStyle name="Porcentual 2" xfId="3" xr:uid="{00000000-0005-0000-0000-000037000000}"/>
    <cellStyle name="Porcentual 3" xfId="11" xr:uid="{00000000-0005-0000-0000-000038000000}"/>
    <cellStyle name="Porcentual 3 2" xfId="24" xr:uid="{00000000-0005-0000-0000-000039000000}"/>
  </cellStyles>
  <dxfs count="2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8" formatCode="_-* #,##0.00\ _P_t_s_-;\-* #,##0.00\ _P_t_s_-;_-* &quot;-&quot;??\ _P_t_s_-;_-@_-"/>
      <fill>
        <patternFill patternType="none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8" formatCode="_-* #,##0.00\ _P_t_s_-;\-* #,##0.00\ _P_t_s_-;_-* &quot;-&quot;??\ _P_t_s_-;_-@_-"/>
      <fill>
        <patternFill patternType="none">
          <fgColor indexed="64"/>
          <bgColor theme="0"/>
        </patternFill>
      </fill>
      <alignment horizontal="general" vertical="center" textRotation="0" wrapText="0" relative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8" formatCode="_-* #,##0.00\ _P_t_s_-;\-* #,##0.00\ _P_t_s_-;_-* &quot;-&quot;??\ _P_t_s_-;_-@_-"/>
      <fill>
        <patternFill patternType="none">
          <fgColor indexed="64"/>
          <bgColor theme="0"/>
        </patternFill>
      </fill>
      <alignment horizontal="general" vertical="center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4" formatCode="#,##0.00"/>
      <fill>
        <patternFill patternType="none">
          <fgColor indexed="64"/>
          <bgColor theme="0"/>
        </patternFill>
      </fill>
      <alignment horizontal="left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theme="0"/>
        </patternFill>
      </fill>
      <alignment horizontal="left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theme="0"/>
        </patternFill>
      </fill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7" formatCode="[$-C0A]d\-mmm\-yy;@"/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1" hidden="1"/>
    </dxf>
    <dxf>
      <border outline="0">
        <right style="medium">
          <color indexed="64"/>
        </right>
        <top style="medium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0" formatCode="@"/>
      <fill>
        <patternFill>
          <fgColor indexed="64"/>
          <bgColor theme="0"/>
        </patternFill>
      </fill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 tint="4.9989318521683403E-2"/>
        <name val="Arial"/>
        <family val="2"/>
        <scheme val="none"/>
      </font>
      <numFmt numFmtId="30" formatCode="@"/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8" formatCode="_-* #,##0.00\ _P_t_s_-;\-* #,##0.00\ _P_t_s_-;_-* &quot;-&quot;??\ _P_t_s_-;_-@_-"/>
      <fill>
        <patternFill patternType="none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8" formatCode="_-* #,##0.00\ _P_t_s_-;\-* #,##0.00\ _P_t_s_-;_-* &quot;-&quot;??\ _P_t_s_-;_-@_-"/>
      <fill>
        <patternFill patternType="none">
          <fgColor indexed="64"/>
          <bgColor theme="0"/>
        </patternFill>
      </fill>
      <alignment horizontal="general" vertical="center" textRotation="0" wrapText="0" relative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8" formatCode="_-* #,##0.00\ _P_t_s_-;\-* #,##0.00\ _P_t_s_-;_-* &quot;-&quot;??\ _P_t_s_-;_-@_-"/>
      <fill>
        <patternFill patternType="none">
          <fgColor indexed="64"/>
          <bgColor theme="0"/>
        </patternFill>
      </fill>
      <alignment horizontal="general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4" formatCode="#,##0.00"/>
      <fill>
        <patternFill patternType="none">
          <fgColor indexed="64"/>
          <bgColor theme="0"/>
        </patternFill>
      </fill>
      <alignment horizontal="left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theme="0"/>
        </patternFill>
      </fill>
      <alignment horizontal="left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theme="0"/>
        </patternFill>
      </fill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7" formatCode="[$-C0A]d\-mmm\-yy;@"/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1" hidden="1"/>
    </dxf>
    <dxf>
      <border outline="0">
        <right style="medium">
          <color indexed="64"/>
        </right>
        <top style="medium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0" formatCode="@"/>
      <fill>
        <patternFill>
          <fgColor indexed="64"/>
          <bgColor theme="0"/>
        </patternFill>
      </fill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 tint="4.9989318521683403E-2"/>
        <name val="Arial"/>
        <family val="2"/>
        <scheme val="none"/>
      </font>
      <numFmt numFmtId="30" formatCode="@"/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protection locked="1" hidden="1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36</xdr:row>
      <xdr:rowOff>0</xdr:rowOff>
    </xdr:from>
    <xdr:to>
      <xdr:col>1</xdr:col>
      <xdr:colOff>477879</xdr:colOff>
      <xdr:row>36</xdr:row>
      <xdr:rowOff>2032</xdr:rowOff>
    </xdr:to>
    <xdr:pic>
      <xdr:nvPicPr>
        <xdr:cNvPr id="2" name="6 Imagen" descr="C:\Users\user\Downloads\horizontal_pequeño (3).png">
          <a:extLst>
            <a:ext uri="{FF2B5EF4-FFF2-40B4-BE49-F238E27FC236}">
              <a16:creationId xmlns:a16="http://schemas.microsoft.com/office/drawing/2014/main" id="{2168E01E-21F8-4F48-AF9C-9FFF702DF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6184880"/>
          <a:ext cx="1222773" cy="20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749817</xdr:colOff>
      <xdr:row>36</xdr:row>
      <xdr:rowOff>0</xdr:rowOff>
    </xdr:from>
    <xdr:to>
      <xdr:col>2</xdr:col>
      <xdr:colOff>2027017</xdr:colOff>
      <xdr:row>36</xdr:row>
      <xdr:rowOff>1144</xdr:rowOff>
    </xdr:to>
    <xdr:pic>
      <xdr:nvPicPr>
        <xdr:cNvPr id="3" name="Imagen 2" descr="C:\Users\Monitoreo\Downloads\logo_cibaooccidental-2-01 (1).png">
          <a:extLst>
            <a:ext uri="{FF2B5EF4-FFF2-40B4-BE49-F238E27FC236}">
              <a16:creationId xmlns:a16="http://schemas.microsoft.com/office/drawing/2014/main" id="{6795E4C1-202C-43E5-97DE-FD6ED27B5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017017" y="16184880"/>
          <a:ext cx="1277200" cy="11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38</xdr:row>
      <xdr:rowOff>66674</xdr:rowOff>
    </xdr:from>
    <xdr:to>
      <xdr:col>1</xdr:col>
      <xdr:colOff>477879</xdr:colOff>
      <xdr:row>38</xdr:row>
      <xdr:rowOff>68706</xdr:rowOff>
    </xdr:to>
    <xdr:pic>
      <xdr:nvPicPr>
        <xdr:cNvPr id="4" name="6 Imagen" descr="C:\Users\user\Downloads\horizontal_pequeño (3).png">
          <a:extLst>
            <a:ext uri="{FF2B5EF4-FFF2-40B4-BE49-F238E27FC236}">
              <a16:creationId xmlns:a16="http://schemas.microsoft.com/office/drawing/2014/main" id="{C9E2270B-5DB7-413D-ADEC-EA067B591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6663034"/>
          <a:ext cx="1222773" cy="20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749817</xdr:colOff>
      <xdr:row>39</xdr:row>
      <xdr:rowOff>78582</xdr:rowOff>
    </xdr:from>
    <xdr:to>
      <xdr:col>3</xdr:col>
      <xdr:colOff>2027017</xdr:colOff>
      <xdr:row>39</xdr:row>
      <xdr:rowOff>79726</xdr:rowOff>
    </xdr:to>
    <xdr:pic>
      <xdr:nvPicPr>
        <xdr:cNvPr id="5" name="Imagen 4" descr="C:\Users\Monitoreo\Downloads\logo_cibaooccidental-2-01 (1).png">
          <a:extLst>
            <a:ext uri="{FF2B5EF4-FFF2-40B4-BE49-F238E27FC236}">
              <a16:creationId xmlns:a16="http://schemas.microsoft.com/office/drawing/2014/main" id="{C05C8035-AA0B-46B8-9F28-3484A4A85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9398517" y="16857822"/>
          <a:ext cx="1277200" cy="11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</xdr:col>
      <xdr:colOff>0</xdr:colOff>
      <xdr:row>0</xdr:row>
      <xdr:rowOff>163286</xdr:rowOff>
    </xdr:from>
    <xdr:ext cx="1516380" cy="684245"/>
    <xdr:pic>
      <xdr:nvPicPr>
        <xdr:cNvPr id="9" name="9 Imagen">
          <a:extLst>
            <a:ext uri="{FF2B5EF4-FFF2-40B4-BE49-F238E27FC236}">
              <a16:creationId xmlns:a16="http://schemas.microsoft.com/office/drawing/2014/main" id="{F30FEC1D-4453-454D-9100-ADA8357EA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449" y="163286"/>
          <a:ext cx="1516380" cy="6842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202162</xdr:colOff>
      <xdr:row>35</xdr:row>
      <xdr:rowOff>7775</xdr:rowOff>
    </xdr:from>
    <xdr:ext cx="1212981" cy="754225"/>
    <xdr:pic>
      <xdr:nvPicPr>
        <xdr:cNvPr id="10" name="9 Imagen">
          <a:extLst>
            <a:ext uri="{FF2B5EF4-FFF2-40B4-BE49-F238E27FC236}">
              <a16:creationId xmlns:a16="http://schemas.microsoft.com/office/drawing/2014/main" id="{F7F00A75-4830-42CB-B4A6-66007E9D0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11" y="11111204"/>
          <a:ext cx="1212981" cy="754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73</xdr:row>
      <xdr:rowOff>0</xdr:rowOff>
    </xdr:from>
    <xdr:ext cx="1224328" cy="2032"/>
    <xdr:pic>
      <xdr:nvPicPr>
        <xdr:cNvPr id="13" name="6 Imagen" descr="C:\Users\user\Downloads\horizontal_pequeño (3).png">
          <a:extLst>
            <a:ext uri="{FF2B5EF4-FFF2-40B4-BE49-F238E27FC236}">
              <a16:creationId xmlns:a16="http://schemas.microsoft.com/office/drawing/2014/main" id="{E2A61D5C-7608-4789-A835-38B528A7E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290041"/>
          <a:ext cx="1224328" cy="20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749817</xdr:colOff>
      <xdr:row>73</xdr:row>
      <xdr:rowOff>0</xdr:rowOff>
    </xdr:from>
    <xdr:ext cx="1277200" cy="1144"/>
    <xdr:pic>
      <xdr:nvPicPr>
        <xdr:cNvPr id="14" name="Imagen 13" descr="C:\Users\Monitoreo\Downloads\logo_cibaooccidental-2-01 (1).png">
          <a:extLst>
            <a:ext uri="{FF2B5EF4-FFF2-40B4-BE49-F238E27FC236}">
              <a16:creationId xmlns:a16="http://schemas.microsoft.com/office/drawing/2014/main" id="{54A873B4-AD33-4670-8530-DCF74EA94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129123" y="11290041"/>
          <a:ext cx="1277200" cy="11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0</xdr:colOff>
      <xdr:row>75</xdr:row>
      <xdr:rowOff>66674</xdr:rowOff>
    </xdr:from>
    <xdr:ext cx="1224328" cy="2032"/>
    <xdr:pic>
      <xdr:nvPicPr>
        <xdr:cNvPr id="15" name="6 Imagen" descr="C:\Users\user\Downloads\horizontal_pequeño (3).png">
          <a:extLst>
            <a:ext uri="{FF2B5EF4-FFF2-40B4-BE49-F238E27FC236}">
              <a16:creationId xmlns:a16="http://schemas.microsoft.com/office/drawing/2014/main" id="{A688A6BB-CC0F-4919-B62A-7514F364C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737715"/>
          <a:ext cx="1224328" cy="20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749817</xdr:colOff>
      <xdr:row>76</xdr:row>
      <xdr:rowOff>78582</xdr:rowOff>
    </xdr:from>
    <xdr:ext cx="1277200" cy="1144"/>
    <xdr:pic>
      <xdr:nvPicPr>
        <xdr:cNvPr id="16" name="Imagen 15" descr="C:\Users\Monitoreo\Downloads\logo_cibaooccidental-2-01 (1).png">
          <a:extLst>
            <a:ext uri="{FF2B5EF4-FFF2-40B4-BE49-F238E27FC236}">
              <a16:creationId xmlns:a16="http://schemas.microsoft.com/office/drawing/2014/main" id="{20316AAE-0A4A-48D4-A32A-D0205377F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220735" y="11920684"/>
          <a:ext cx="1277200" cy="11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202162</xdr:colOff>
      <xdr:row>72</xdr:row>
      <xdr:rowOff>7775</xdr:rowOff>
    </xdr:from>
    <xdr:ext cx="1212981" cy="754225"/>
    <xdr:pic>
      <xdr:nvPicPr>
        <xdr:cNvPr id="17" name="9 Imagen">
          <a:extLst>
            <a:ext uri="{FF2B5EF4-FFF2-40B4-BE49-F238E27FC236}">
              <a16:creationId xmlns:a16="http://schemas.microsoft.com/office/drawing/2014/main" id="{1812B067-1140-4CF7-958A-CC1FD1279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11" y="11111204"/>
          <a:ext cx="1212981" cy="754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D880AD2-61B7-4FD7-B99B-64DBC308F024}" name="Tabla234" displayName="Tabla234" ref="A43:G60" totalsRowShown="0" headerRowDxfId="21" dataDxfId="19" headerRowBorderDxfId="20" tableBorderDxfId="18">
  <tableColumns count="7">
    <tableColumn id="1" xr3:uid="{0A434363-56EB-4286-8F96-32437311AD2A}" name="Fecha De Pago" dataDxfId="17"/>
    <tableColumn id="2" xr3:uid="{F1671567-7104-4D64-939E-7BF14E444B21}" name="No.Ck/Transf" dataDxfId="16"/>
    <tableColumn id="3" xr3:uid="{401A7BEE-1EBE-4F0B-B412-4AB551979A0D}" name="NOMBRE " dataDxfId="15"/>
    <tableColumn id="4" xr3:uid="{0A6DE3CE-1373-481D-8237-313F6755ECBE}" name="Descripcion" dataDxfId="14"/>
    <tableColumn id="5" xr3:uid="{CD7CD2F2-97AE-4010-99E5-FE45EE48BD25}" name="Ingresos " dataDxfId="13"/>
    <tableColumn id="6" xr3:uid="{B403C660-0A81-4094-AA08-6490FDA26551}" name="Egresos" dataDxfId="12"/>
    <tableColumn id="7" xr3:uid="{8570EE60-ABAD-4BAE-85E4-38DD2BC31085}" name="Balance" dataDxfId="11">
      <calculatedColumnFormula>+Tabla234[[#This Row],[Ingresos ]]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BBE0123-FAFB-4BF5-82ED-A42CCC5491F8}" name="Tabla2344" displayName="Tabla2344" ref="A80:G97" totalsRowShown="0" headerRowDxfId="10" dataDxfId="8" headerRowBorderDxfId="9" tableBorderDxfId="7">
  <tableColumns count="7">
    <tableColumn id="1" xr3:uid="{9B72C8A4-83CC-4A04-A108-A76DA44A822F}" name="Fecha De Pago" dataDxfId="6"/>
    <tableColumn id="2" xr3:uid="{89A624E3-2403-49C2-9581-0B35F6F837CB}" name="No.Ck/Transf" dataDxfId="5"/>
    <tableColumn id="3" xr3:uid="{079889D8-0997-474B-A50A-B7FA61CC8A95}" name="NOMBRE " dataDxfId="4"/>
    <tableColumn id="4" xr3:uid="{5A215011-395C-4D5F-A6B8-9E6BE96FBD55}" name="Descripcion" dataDxfId="3"/>
    <tableColumn id="5" xr3:uid="{2EAF07BB-B616-4CAA-B7AD-4625412B8341}" name="Ingresos " dataDxfId="2">
      <calculatedColumnFormula>274999.73+0.27</calculatedColumnFormula>
    </tableColumn>
    <tableColumn id="6" xr3:uid="{8894C173-E7C3-4A23-8A67-E954C465D1E3}" name="Egresos" dataDxfId="1"/>
    <tableColumn id="7" xr3:uid="{EB7F05A6-4F85-4CCF-AF88-69AE00B7A2AF}" name="Balance" dataDxfId="0">
      <calculatedColumnFormula>+Tabla2344[[#This Row],[Ingresos ]]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94973-34E2-4827-A80B-49654D4BC936}">
  <dimension ref="A1:G105"/>
  <sheetViews>
    <sheetView tabSelected="1" topLeftCell="A17" zoomScale="98" zoomScaleNormal="98" workbookViewId="0">
      <selection activeCell="B25" sqref="B25"/>
    </sheetView>
  </sheetViews>
  <sheetFormatPr baseColWidth="10" defaultRowHeight="13.2" x14ac:dyDescent="0.25"/>
  <cols>
    <col min="1" max="1" width="10.88671875" customWidth="1"/>
    <col min="2" max="2" width="23.77734375" customWidth="1"/>
    <col min="3" max="3" width="31.77734375" customWidth="1"/>
    <col min="4" max="4" width="34.77734375" customWidth="1"/>
    <col min="5" max="5" width="14.21875" customWidth="1"/>
    <col min="6" max="6" width="16.5546875" customWidth="1"/>
    <col min="7" max="7" width="18.6640625" customWidth="1"/>
  </cols>
  <sheetData>
    <row r="1" spans="1:7" x14ac:dyDescent="0.25">
      <c r="A1" s="106" t="s">
        <v>0</v>
      </c>
      <c r="B1" s="106"/>
      <c r="C1" s="106"/>
      <c r="D1" s="106"/>
      <c r="E1" s="106"/>
      <c r="F1" s="106"/>
      <c r="G1" s="106"/>
    </row>
    <row r="2" spans="1:7" x14ac:dyDescent="0.25">
      <c r="A2" s="107" t="s">
        <v>51</v>
      </c>
      <c r="B2" s="107"/>
      <c r="C2" s="107"/>
      <c r="D2" s="107"/>
      <c r="E2" s="107"/>
      <c r="F2" s="107"/>
      <c r="G2" s="107"/>
    </row>
    <row r="3" spans="1:7" x14ac:dyDescent="0.25">
      <c r="A3" s="1"/>
      <c r="B3" s="1"/>
      <c r="C3" s="1" t="s">
        <v>15</v>
      </c>
      <c r="D3" s="1"/>
      <c r="E3" s="1"/>
      <c r="F3" s="1"/>
      <c r="G3" s="1"/>
    </row>
    <row r="4" spans="1:7" x14ac:dyDescent="0.25">
      <c r="A4" s="107" t="s">
        <v>3</v>
      </c>
      <c r="B4" s="107"/>
      <c r="C4" s="107"/>
      <c r="D4" s="107"/>
      <c r="E4" s="107"/>
      <c r="F4" s="107"/>
      <c r="G4" s="107"/>
    </row>
    <row r="5" spans="1:7" ht="18" thickBot="1" x14ac:dyDescent="0.35">
      <c r="A5" s="108"/>
      <c r="B5" s="108"/>
      <c r="C5" s="108"/>
      <c r="D5" s="108"/>
      <c r="E5" s="108"/>
      <c r="F5" s="108"/>
      <c r="G5" s="108"/>
    </row>
    <row r="6" spans="1:7" ht="31.2" customHeight="1" thickBot="1" x14ac:dyDescent="0.3">
      <c r="A6" s="76" t="s">
        <v>29</v>
      </c>
      <c r="B6" s="77" t="s">
        <v>4</v>
      </c>
      <c r="C6" s="78" t="s">
        <v>5</v>
      </c>
      <c r="D6" s="77" t="s">
        <v>6</v>
      </c>
      <c r="E6" s="79" t="s">
        <v>7</v>
      </c>
      <c r="F6" s="80" t="s">
        <v>8</v>
      </c>
      <c r="G6" s="81" t="s">
        <v>9</v>
      </c>
    </row>
    <row r="7" spans="1:7" ht="21" customHeight="1" x14ac:dyDescent="0.25">
      <c r="A7" s="49">
        <v>46203</v>
      </c>
      <c r="B7" s="50"/>
      <c r="C7" s="51" t="s">
        <v>10</v>
      </c>
      <c r="D7" s="51"/>
      <c r="E7" s="52">
        <v>1242212.51</v>
      </c>
      <c r="F7" s="52"/>
      <c r="G7" s="52">
        <f>+E7+F7</f>
        <v>1242212.51</v>
      </c>
    </row>
    <row r="8" spans="1:7" ht="21" customHeight="1" x14ac:dyDescent="0.25">
      <c r="A8" s="49">
        <v>46204</v>
      </c>
      <c r="B8" s="50" t="s">
        <v>94</v>
      </c>
      <c r="C8" s="51" t="s">
        <v>35</v>
      </c>
      <c r="D8" s="53" t="s">
        <v>36</v>
      </c>
      <c r="E8" s="52">
        <v>113386.21</v>
      </c>
      <c r="F8" s="52"/>
      <c r="G8" s="52">
        <f>+G7+E8</f>
        <v>1355598.72</v>
      </c>
    </row>
    <row r="9" spans="1:7" ht="27.6" customHeight="1" x14ac:dyDescent="0.25">
      <c r="A9" s="49">
        <v>46206</v>
      </c>
      <c r="B9" s="92" t="s">
        <v>49</v>
      </c>
      <c r="C9" s="51" t="s">
        <v>31</v>
      </c>
      <c r="D9" s="53" t="s">
        <v>32</v>
      </c>
      <c r="E9" s="52">
        <v>1900</v>
      </c>
      <c r="F9" s="52"/>
      <c r="G9" s="52">
        <f t="shared" ref="G9:G14" si="0">+G8+E9</f>
        <v>1357498.72</v>
      </c>
    </row>
    <row r="10" spans="1:7" ht="29.4" customHeight="1" thickBot="1" x14ac:dyDescent="0.3">
      <c r="A10" s="49">
        <v>46206</v>
      </c>
      <c r="B10" s="50" t="s">
        <v>50</v>
      </c>
      <c r="C10" s="54" t="s">
        <v>33</v>
      </c>
      <c r="D10" s="53" t="s">
        <v>34</v>
      </c>
      <c r="E10" s="52">
        <v>12170</v>
      </c>
      <c r="F10" s="52"/>
      <c r="G10" s="52">
        <f t="shared" si="0"/>
        <v>1369668.72</v>
      </c>
    </row>
    <row r="11" spans="1:7" ht="33.6" customHeight="1" x14ac:dyDescent="0.25">
      <c r="A11" s="96">
        <v>46211</v>
      </c>
      <c r="B11" s="55" t="s">
        <v>95</v>
      </c>
      <c r="C11" s="54" t="s">
        <v>35</v>
      </c>
      <c r="D11" s="113" t="s">
        <v>36</v>
      </c>
      <c r="E11" s="52">
        <v>6909.93</v>
      </c>
      <c r="F11" s="52"/>
      <c r="G11" s="52">
        <f>+G10+E11</f>
        <v>1376578.65</v>
      </c>
    </row>
    <row r="12" spans="1:7" ht="33.6" customHeight="1" x14ac:dyDescent="0.25">
      <c r="A12" s="49">
        <v>46213</v>
      </c>
      <c r="B12" s="55" t="s">
        <v>73</v>
      </c>
      <c r="C12" s="54" t="s">
        <v>31</v>
      </c>
      <c r="D12" s="53" t="s">
        <v>32</v>
      </c>
      <c r="E12" s="52">
        <v>2500</v>
      </c>
      <c r="F12" s="52"/>
      <c r="G12" s="52">
        <f t="shared" si="0"/>
        <v>1379078.65</v>
      </c>
    </row>
    <row r="13" spans="1:7" ht="33.6" customHeight="1" x14ac:dyDescent="0.25">
      <c r="A13" s="49">
        <v>46213</v>
      </c>
      <c r="B13" s="55" t="s">
        <v>72</v>
      </c>
      <c r="C13" s="54" t="s">
        <v>33</v>
      </c>
      <c r="D13" s="53" t="s">
        <v>34</v>
      </c>
      <c r="E13" s="52">
        <v>9665</v>
      </c>
      <c r="F13" s="52"/>
      <c r="G13" s="52">
        <f t="shared" si="0"/>
        <v>1388743.65</v>
      </c>
    </row>
    <row r="14" spans="1:7" ht="33.6" customHeight="1" x14ac:dyDescent="0.25">
      <c r="A14" s="49">
        <v>46218</v>
      </c>
      <c r="B14" s="55" t="s">
        <v>93</v>
      </c>
      <c r="C14" s="51" t="s">
        <v>35</v>
      </c>
      <c r="D14" s="53" t="s">
        <v>36</v>
      </c>
      <c r="E14" s="52">
        <v>101464</v>
      </c>
      <c r="F14" s="52"/>
      <c r="G14" s="52">
        <f t="shared" si="0"/>
        <v>1490207.65</v>
      </c>
    </row>
    <row r="15" spans="1:7" ht="62.4" customHeight="1" x14ac:dyDescent="0.25">
      <c r="A15" s="49">
        <v>46220</v>
      </c>
      <c r="B15" s="55">
        <v>42739974655</v>
      </c>
      <c r="C15" s="54" t="s">
        <v>96</v>
      </c>
      <c r="D15" s="53" t="s">
        <v>97</v>
      </c>
      <c r="E15" s="52"/>
      <c r="F15" s="114">
        <v>20800</v>
      </c>
      <c r="G15" s="52">
        <f>+G14-F15</f>
        <v>1469407.65</v>
      </c>
    </row>
    <row r="16" spans="1:7" ht="33.6" customHeight="1" x14ac:dyDescent="0.25">
      <c r="A16" s="49">
        <v>46220</v>
      </c>
      <c r="B16" s="50" t="s">
        <v>98</v>
      </c>
      <c r="C16" s="51" t="s">
        <v>33</v>
      </c>
      <c r="D16" s="53" t="s">
        <v>34</v>
      </c>
      <c r="E16" s="52">
        <v>11460</v>
      </c>
      <c r="F16" s="52"/>
      <c r="G16" s="52">
        <f>+G15+E16</f>
        <v>1480867.65</v>
      </c>
    </row>
    <row r="17" spans="1:7" ht="45" customHeight="1" x14ac:dyDescent="0.25">
      <c r="A17" s="49">
        <v>46224</v>
      </c>
      <c r="B17" s="55" t="s">
        <v>100</v>
      </c>
      <c r="C17" s="53" t="s">
        <v>96</v>
      </c>
      <c r="D17" s="53" t="s">
        <v>99</v>
      </c>
      <c r="E17" s="52">
        <v>400.8</v>
      </c>
      <c r="F17" s="52"/>
      <c r="G17" s="52">
        <f t="shared" ref="G17:G19" si="1">+G16+E17</f>
        <v>1481268.45</v>
      </c>
    </row>
    <row r="18" spans="1:7" ht="30" customHeight="1" x14ac:dyDescent="0.25">
      <c r="A18" s="49">
        <v>46224</v>
      </c>
      <c r="B18" s="55" t="s">
        <v>101</v>
      </c>
      <c r="C18" s="51" t="s">
        <v>31</v>
      </c>
      <c r="D18" s="53" t="s">
        <v>32</v>
      </c>
      <c r="E18" s="52">
        <v>6230</v>
      </c>
      <c r="F18" s="52"/>
      <c r="G18" s="52">
        <f t="shared" si="1"/>
        <v>1487498.45</v>
      </c>
    </row>
    <row r="19" spans="1:7" ht="30" customHeight="1" x14ac:dyDescent="0.25">
      <c r="A19" s="49">
        <v>46227</v>
      </c>
      <c r="B19" s="55" t="s">
        <v>102</v>
      </c>
      <c r="C19" s="51" t="s">
        <v>103</v>
      </c>
      <c r="D19" s="53" t="s">
        <v>34</v>
      </c>
      <c r="E19" s="52">
        <v>7680</v>
      </c>
      <c r="F19" s="52"/>
      <c r="G19" s="52">
        <f t="shared" si="1"/>
        <v>1495178.45</v>
      </c>
    </row>
    <row r="20" spans="1:7" ht="30" customHeight="1" x14ac:dyDescent="0.25">
      <c r="A20" s="49">
        <v>46227</v>
      </c>
      <c r="B20" s="55">
        <v>42782443294</v>
      </c>
      <c r="C20" s="54" t="s">
        <v>46</v>
      </c>
      <c r="D20" s="113" t="s">
        <v>47</v>
      </c>
      <c r="E20" s="52"/>
      <c r="F20" s="52">
        <v>2587</v>
      </c>
      <c r="G20" s="52">
        <f>+G19-F20</f>
        <v>1492591.45</v>
      </c>
    </row>
    <row r="21" spans="1:7" ht="45.6" customHeight="1" x14ac:dyDescent="0.25">
      <c r="A21" s="49">
        <v>46227</v>
      </c>
      <c r="B21" s="55">
        <v>42805280992</v>
      </c>
      <c r="C21" s="51" t="s">
        <v>104</v>
      </c>
      <c r="D21" s="53" t="s">
        <v>105</v>
      </c>
      <c r="E21" s="52"/>
      <c r="F21" s="52">
        <v>59070.8</v>
      </c>
      <c r="G21" s="52">
        <f t="shared" ref="G21:G22" si="2">+G20-F21</f>
        <v>1433520.65</v>
      </c>
    </row>
    <row r="22" spans="1:7" ht="49.8" customHeight="1" x14ac:dyDescent="0.25">
      <c r="A22" s="49">
        <v>46233</v>
      </c>
      <c r="B22" s="55">
        <v>42813751679</v>
      </c>
      <c r="C22" s="53" t="s">
        <v>107</v>
      </c>
      <c r="D22" s="53" t="s">
        <v>106</v>
      </c>
      <c r="E22" s="52"/>
      <c r="F22" s="52">
        <v>8600</v>
      </c>
      <c r="G22" s="52">
        <f t="shared" si="2"/>
        <v>1424920.65</v>
      </c>
    </row>
    <row r="23" spans="1:7" ht="49.2" customHeight="1" x14ac:dyDescent="0.25">
      <c r="A23" s="49">
        <v>46234</v>
      </c>
      <c r="B23" s="55">
        <v>42821631132</v>
      </c>
      <c r="C23" s="90" t="s">
        <v>24</v>
      </c>
      <c r="D23" s="91" t="s">
        <v>28</v>
      </c>
      <c r="E23" s="52"/>
      <c r="F23" s="52">
        <v>4167.75</v>
      </c>
      <c r="G23" s="52">
        <f>+G22-F23</f>
        <v>1420752.9</v>
      </c>
    </row>
    <row r="24" spans="1:7" ht="29.4" customHeight="1" x14ac:dyDescent="0.25">
      <c r="A24" s="58">
        <v>46234</v>
      </c>
      <c r="B24" s="55" t="s">
        <v>108</v>
      </c>
      <c r="C24" s="56" t="s">
        <v>33</v>
      </c>
      <c r="D24" s="53" t="s">
        <v>34</v>
      </c>
      <c r="E24" s="52">
        <v>13720</v>
      </c>
      <c r="F24" s="52"/>
      <c r="G24" s="52">
        <f>+G23+E24</f>
        <v>1434472.9</v>
      </c>
    </row>
    <row r="25" spans="1:7" ht="24" customHeight="1" x14ac:dyDescent="0.25">
      <c r="A25" s="57">
        <v>46234</v>
      </c>
      <c r="B25" s="50"/>
      <c r="C25" s="40" t="s">
        <v>11</v>
      </c>
      <c r="D25" s="51" t="s">
        <v>1</v>
      </c>
      <c r="E25" s="52"/>
      <c r="F25" s="60">
        <v>437.11</v>
      </c>
      <c r="G25" s="52">
        <f>+G24-F25</f>
        <v>1434035.7899999998</v>
      </c>
    </row>
    <row r="26" spans="1:7" x14ac:dyDescent="0.25">
      <c r="A26" s="109" t="s">
        <v>12</v>
      </c>
      <c r="B26" s="110"/>
      <c r="C26" s="110"/>
      <c r="D26" s="111"/>
      <c r="E26" s="48">
        <f>SUM(E9:E25)</f>
        <v>174099.72999999998</v>
      </c>
      <c r="F26" s="18">
        <f>SUM(F9:F25)</f>
        <v>95662.66</v>
      </c>
      <c r="G26" s="52">
        <f>+G25</f>
        <v>1434035.7899999998</v>
      </c>
    </row>
    <row r="27" spans="1:7" ht="17.399999999999999" x14ac:dyDescent="0.3">
      <c r="A27" s="2"/>
      <c r="B27" s="2"/>
      <c r="C27" s="3"/>
      <c r="D27" s="4"/>
      <c r="E27" s="5"/>
      <c r="F27" s="6"/>
      <c r="G27" s="7"/>
    </row>
    <row r="28" spans="1:7" ht="17.399999999999999" x14ac:dyDescent="0.3">
      <c r="A28" s="2"/>
      <c r="B28" s="2"/>
      <c r="C28" s="8"/>
      <c r="D28" s="4"/>
      <c r="E28" s="5"/>
      <c r="F28" s="6"/>
      <c r="G28" s="7"/>
    </row>
    <row r="29" spans="1:7" ht="17.399999999999999" x14ac:dyDescent="0.3">
      <c r="A29" s="63"/>
      <c r="B29" s="63"/>
      <c r="C29" s="64"/>
      <c r="D29" s="4"/>
      <c r="E29" s="71"/>
      <c r="F29" s="72"/>
      <c r="G29" s="7"/>
    </row>
    <row r="30" spans="1:7" ht="18" x14ac:dyDescent="0.35">
      <c r="A30" s="65"/>
      <c r="B30" s="66" t="s">
        <v>13</v>
      </c>
      <c r="C30" s="67"/>
      <c r="D30" s="11"/>
      <c r="E30" s="105" t="s">
        <v>14</v>
      </c>
      <c r="F30" s="105"/>
      <c r="G30" s="12"/>
    </row>
    <row r="31" spans="1:7" ht="18" x14ac:dyDescent="0.35">
      <c r="A31" s="65"/>
      <c r="B31" s="68" t="s">
        <v>2</v>
      </c>
      <c r="C31" s="67"/>
      <c r="D31" s="11"/>
      <c r="E31" s="112" t="s">
        <v>37</v>
      </c>
      <c r="F31" s="112"/>
      <c r="G31" s="12"/>
    </row>
    <row r="32" spans="1:7" ht="15.6" x14ac:dyDescent="0.3">
      <c r="A32" s="69"/>
      <c r="B32" s="69"/>
      <c r="C32" s="70"/>
      <c r="D32" s="14"/>
      <c r="E32" s="61"/>
      <c r="F32" s="62"/>
      <c r="G32" s="13"/>
    </row>
    <row r="35" spans="1:7" ht="14.4" x14ac:dyDescent="0.3">
      <c r="A35" s="15"/>
      <c r="B35" s="15"/>
      <c r="C35" s="19"/>
      <c r="D35" s="14"/>
      <c r="E35" s="16"/>
      <c r="F35" s="17"/>
      <c r="G35" s="13"/>
    </row>
    <row r="36" spans="1:7" ht="14.4" x14ac:dyDescent="0.3">
      <c r="A36" s="15"/>
      <c r="B36" s="15"/>
      <c r="C36" s="19"/>
      <c r="D36" s="14"/>
      <c r="E36" s="16"/>
      <c r="F36" s="17"/>
      <c r="G36" s="13"/>
    </row>
    <row r="37" spans="1:7" ht="14.4" x14ac:dyDescent="0.3">
      <c r="A37" s="15"/>
      <c r="B37" s="15"/>
      <c r="C37" s="19"/>
      <c r="D37" s="14"/>
      <c r="E37" s="16"/>
      <c r="F37" s="17"/>
      <c r="G37" s="13"/>
    </row>
    <row r="38" spans="1:7" ht="15.6" x14ac:dyDescent="0.3">
      <c r="A38" s="102" t="s">
        <v>16</v>
      </c>
      <c r="B38" s="102"/>
      <c r="C38" s="102"/>
      <c r="D38" s="102"/>
      <c r="E38" s="102"/>
      <c r="F38" s="102"/>
      <c r="G38" s="102"/>
    </row>
    <row r="39" spans="1:7" x14ac:dyDescent="0.25">
      <c r="A39" s="103" t="s">
        <v>53</v>
      </c>
      <c r="B39" s="103"/>
      <c r="C39" s="103"/>
      <c r="D39" s="103"/>
      <c r="E39" s="103"/>
      <c r="F39" s="103"/>
      <c r="G39" s="103"/>
    </row>
    <row r="40" spans="1:7" x14ac:dyDescent="0.25">
      <c r="A40" s="104" t="s">
        <v>17</v>
      </c>
      <c r="B40" s="104"/>
      <c r="C40" s="104"/>
      <c r="D40" s="104"/>
      <c r="E40" s="104"/>
      <c r="F40" s="104"/>
      <c r="G40" s="104"/>
    </row>
    <row r="41" spans="1:7" ht="13.8" thickBot="1" x14ac:dyDescent="0.3">
      <c r="A41" s="20"/>
      <c r="B41" s="21"/>
      <c r="C41" s="22"/>
      <c r="D41" s="23"/>
      <c r="E41" s="24"/>
      <c r="F41" s="25"/>
      <c r="G41" s="26"/>
    </row>
    <row r="42" spans="1:7" ht="13.8" thickBot="1" x14ac:dyDescent="0.3">
      <c r="A42" s="27" t="s">
        <v>18</v>
      </c>
      <c r="B42" s="28"/>
      <c r="C42" s="28"/>
      <c r="D42" s="29"/>
      <c r="E42" s="28"/>
      <c r="F42" s="28"/>
      <c r="G42" s="30"/>
    </row>
    <row r="43" spans="1:7" ht="28.2" thickBot="1" x14ac:dyDescent="0.3">
      <c r="A43" s="73" t="s">
        <v>29</v>
      </c>
      <c r="B43" s="74" t="s">
        <v>19</v>
      </c>
      <c r="C43" s="82" t="s">
        <v>5</v>
      </c>
      <c r="D43" s="74" t="s">
        <v>20</v>
      </c>
      <c r="E43" s="74" t="s">
        <v>21</v>
      </c>
      <c r="F43" s="74" t="s">
        <v>22</v>
      </c>
      <c r="G43" s="75" t="s">
        <v>30</v>
      </c>
    </row>
    <row r="44" spans="1:7" ht="16.8" customHeight="1" x14ac:dyDescent="0.25">
      <c r="A44" s="83">
        <v>46205</v>
      </c>
      <c r="B44" s="40"/>
      <c r="C44" s="84" t="s">
        <v>23</v>
      </c>
      <c r="D44" s="85" t="s">
        <v>52</v>
      </c>
      <c r="E44" s="86">
        <v>274999.84999999998</v>
      </c>
      <c r="F44" s="87"/>
      <c r="G44" s="39">
        <f>+Tabla234[[#This Row],[Ingresos ]]</f>
        <v>274999.84999999998</v>
      </c>
    </row>
    <row r="45" spans="1:7" ht="37.799999999999997" customHeight="1" x14ac:dyDescent="0.25">
      <c r="A45" s="83">
        <v>46206</v>
      </c>
      <c r="B45" s="59">
        <v>42665336722</v>
      </c>
      <c r="C45" s="84" t="s">
        <v>27</v>
      </c>
      <c r="D45" s="41" t="s">
        <v>42</v>
      </c>
      <c r="E45" s="86"/>
      <c r="F45" s="87">
        <v>137128.01</v>
      </c>
      <c r="G45" s="39">
        <f>+G44-Tabla234[[#This Row],[Egresos]]</f>
        <v>137871.83999999997</v>
      </c>
    </row>
    <row r="46" spans="1:7" x14ac:dyDescent="0.25">
      <c r="A46" s="83">
        <v>46206</v>
      </c>
      <c r="B46" s="59">
        <v>42665360907</v>
      </c>
      <c r="C46" s="84" t="s">
        <v>62</v>
      </c>
      <c r="D46" s="85" t="s">
        <v>54</v>
      </c>
      <c r="E46" s="86"/>
      <c r="F46" s="87">
        <v>71987.77</v>
      </c>
      <c r="G46" s="39">
        <f>+G45-Tabla234[[#This Row],[Egresos]]</f>
        <v>65884.069999999963</v>
      </c>
    </row>
    <row r="47" spans="1:7" ht="26.4" x14ac:dyDescent="0.25">
      <c r="A47" s="83">
        <v>46206</v>
      </c>
      <c r="B47" s="59">
        <v>42665384288</v>
      </c>
      <c r="C47" s="84" t="s">
        <v>63</v>
      </c>
      <c r="D47" s="42" t="s">
        <v>55</v>
      </c>
      <c r="E47" s="86"/>
      <c r="F47" s="87">
        <v>17825.37</v>
      </c>
      <c r="G47" s="39">
        <f>+G46-Tabla234[[#This Row],[Egresos]]</f>
        <v>48058.699999999968</v>
      </c>
    </row>
    <row r="48" spans="1:7" x14ac:dyDescent="0.25">
      <c r="A48" s="83">
        <v>46206</v>
      </c>
      <c r="B48" s="59">
        <v>42665460226</v>
      </c>
      <c r="C48" s="84" t="s">
        <v>39</v>
      </c>
      <c r="D48" s="85" t="s">
        <v>43</v>
      </c>
      <c r="E48" s="86"/>
      <c r="F48" s="87">
        <v>7643.98</v>
      </c>
      <c r="G48" s="39">
        <f>+G47-Tabla234[[#This Row],[Egresos]]</f>
        <v>40414.719999999972</v>
      </c>
    </row>
    <row r="49" spans="1:7" ht="37.799999999999997" customHeight="1" x14ac:dyDescent="0.25">
      <c r="A49" s="83">
        <v>46206</v>
      </c>
      <c r="B49" s="59">
        <v>42665476997</v>
      </c>
      <c r="C49" s="84" t="s">
        <v>64</v>
      </c>
      <c r="D49" s="41" t="s">
        <v>56</v>
      </c>
      <c r="E49" s="86"/>
      <c r="F49" s="87">
        <v>5989.75</v>
      </c>
      <c r="G49" s="39">
        <f>+G48-Tabla234[[#This Row],[Egresos]]</f>
        <v>34424.969999999972</v>
      </c>
    </row>
    <row r="50" spans="1:7" ht="26.4" x14ac:dyDescent="0.25">
      <c r="A50" s="83">
        <v>46206</v>
      </c>
      <c r="B50" s="59">
        <v>42665781616</v>
      </c>
      <c r="C50" s="94" t="s">
        <v>65</v>
      </c>
      <c r="D50" s="95" t="s">
        <v>57</v>
      </c>
      <c r="E50" s="86"/>
      <c r="F50" s="87">
        <v>7637.5</v>
      </c>
      <c r="G50" s="39">
        <f>+G49-Tabla234[[#This Row],[Egresos]]</f>
        <v>26787.469999999972</v>
      </c>
    </row>
    <row r="51" spans="1:7" ht="27.6" customHeight="1" x14ac:dyDescent="0.25">
      <c r="A51" s="83">
        <v>46206</v>
      </c>
      <c r="B51" s="59">
        <v>42665795845</v>
      </c>
      <c r="C51" s="94" t="s">
        <v>40</v>
      </c>
      <c r="D51" s="95" t="s">
        <v>58</v>
      </c>
      <c r="E51" s="86"/>
      <c r="F51" s="87">
        <v>4305</v>
      </c>
      <c r="G51" s="39">
        <f>+G50-Tabla234[[#This Row],[Egresos]]</f>
        <v>22482.469999999972</v>
      </c>
    </row>
    <row r="52" spans="1:7" x14ac:dyDescent="0.25">
      <c r="A52" s="83">
        <v>46206</v>
      </c>
      <c r="B52" s="59">
        <v>42667498445</v>
      </c>
      <c r="C52" s="94" t="s">
        <v>66</v>
      </c>
      <c r="D52" s="95" t="s">
        <v>59</v>
      </c>
      <c r="E52" s="86"/>
      <c r="F52" s="87">
        <v>3386</v>
      </c>
      <c r="G52" s="39">
        <f>+G51-Tabla234[[#This Row],[Egresos]]</f>
        <v>19096.469999999972</v>
      </c>
    </row>
    <row r="53" spans="1:7" ht="26.4" x14ac:dyDescent="0.25">
      <c r="A53" s="83">
        <v>46206</v>
      </c>
      <c r="B53" s="59">
        <v>42665811713</v>
      </c>
      <c r="C53" s="94" t="s">
        <v>41</v>
      </c>
      <c r="D53" s="95" t="s">
        <v>59</v>
      </c>
      <c r="E53" s="86"/>
      <c r="F53" s="87">
        <v>3382.5</v>
      </c>
      <c r="G53" s="39">
        <f>+G52-Tabla234[[#This Row],[Egresos]]</f>
        <v>15713.969999999972</v>
      </c>
    </row>
    <row r="54" spans="1:7" ht="35.4" customHeight="1" x14ac:dyDescent="0.25">
      <c r="A54" s="83">
        <v>46206</v>
      </c>
      <c r="B54" s="59">
        <v>42665830991</v>
      </c>
      <c r="C54" s="94" t="s">
        <v>67</v>
      </c>
      <c r="D54" s="95" t="s">
        <v>44</v>
      </c>
      <c r="E54" s="86"/>
      <c r="F54" s="87">
        <v>1662.5</v>
      </c>
      <c r="G54" s="39">
        <f>+G53-Tabla234[[#This Row],[Egresos]]</f>
        <v>14051.469999999972</v>
      </c>
    </row>
    <row r="55" spans="1:7" x14ac:dyDescent="0.25">
      <c r="A55" s="83">
        <v>46206</v>
      </c>
      <c r="B55" s="59">
        <v>42665851883</v>
      </c>
      <c r="C55" s="94" t="s">
        <v>68</v>
      </c>
      <c r="D55" s="95" t="s">
        <v>60</v>
      </c>
      <c r="E55" s="86"/>
      <c r="F55" s="87">
        <v>1662.5</v>
      </c>
      <c r="G55" s="39">
        <f>+G54-Tabla234[[#This Row],[Egresos]]</f>
        <v>12388.969999999972</v>
      </c>
    </row>
    <row r="56" spans="1:7" ht="26.4" x14ac:dyDescent="0.25">
      <c r="A56" s="83">
        <v>46206</v>
      </c>
      <c r="B56" s="40">
        <v>42665865684</v>
      </c>
      <c r="C56" s="94" t="s">
        <v>69</v>
      </c>
      <c r="D56" s="95" t="s">
        <v>59</v>
      </c>
      <c r="E56" s="86"/>
      <c r="F56" s="87">
        <v>1662.5</v>
      </c>
      <c r="G56" s="39">
        <f>+G55-Tabla234[[#This Row],[Egresos]]</f>
        <v>10726.469999999972</v>
      </c>
    </row>
    <row r="57" spans="1:7" ht="26.4" x14ac:dyDescent="0.25">
      <c r="A57" s="83">
        <v>46206</v>
      </c>
      <c r="B57" s="40">
        <v>42665887264</v>
      </c>
      <c r="C57" s="94" t="s">
        <v>70</v>
      </c>
      <c r="D57" s="95" t="s">
        <v>61</v>
      </c>
      <c r="E57" s="86"/>
      <c r="F57" s="87">
        <v>1662.5</v>
      </c>
      <c r="G57" s="39">
        <f>+G56-Tabla234[[#This Row],[Egresos]]</f>
        <v>9063.9699999999721</v>
      </c>
    </row>
    <row r="58" spans="1:7" x14ac:dyDescent="0.25">
      <c r="A58" s="83">
        <v>46206</v>
      </c>
      <c r="B58" s="40">
        <v>42665969830</v>
      </c>
      <c r="C58" s="94" t="s">
        <v>71</v>
      </c>
      <c r="D58" s="95" t="s">
        <v>59</v>
      </c>
      <c r="E58" s="86"/>
      <c r="F58" s="87">
        <v>1435</v>
      </c>
      <c r="G58" s="39">
        <f>+G57-Tabla234[[#This Row],[Egresos]]</f>
        <v>7628.9699999999721</v>
      </c>
    </row>
    <row r="59" spans="1:7" ht="26.4" x14ac:dyDescent="0.25">
      <c r="A59" s="83">
        <v>46206</v>
      </c>
      <c r="B59" s="40">
        <v>42667519895</v>
      </c>
      <c r="C59" s="84" t="s">
        <v>24</v>
      </c>
      <c r="D59" s="85" t="s">
        <v>28</v>
      </c>
      <c r="E59" s="86"/>
      <c r="F59" s="87">
        <v>6689.07</v>
      </c>
      <c r="G59" s="39">
        <f>+G58-Tabla234[[#This Row],[Egresos]]</f>
        <v>939.89999999997235</v>
      </c>
    </row>
    <row r="60" spans="1:7" x14ac:dyDescent="0.25">
      <c r="A60" s="83"/>
      <c r="B60" s="93"/>
      <c r="C60" s="84" t="s">
        <v>11</v>
      </c>
      <c r="D60" s="85" t="s">
        <v>1</v>
      </c>
      <c r="E60" s="86"/>
      <c r="F60" s="87">
        <v>939.63</v>
      </c>
      <c r="G60" s="39">
        <f>+G59-Tabla234[[#This Row],[Egresos]]</f>
        <v>0.26999999997235591</v>
      </c>
    </row>
    <row r="61" spans="1:7" ht="13.8" x14ac:dyDescent="0.25">
      <c r="A61" s="43"/>
      <c r="B61" s="44"/>
      <c r="C61" s="45" t="s">
        <v>25</v>
      </c>
      <c r="D61" s="45"/>
      <c r="E61" s="88">
        <f>SUM(E44:E60)</f>
        <v>274999.84999999998</v>
      </c>
      <c r="F61" s="46">
        <v>274999.58</v>
      </c>
      <c r="G61" s="47">
        <f>+E61-F61</f>
        <v>0.26999999996041879</v>
      </c>
    </row>
    <row r="62" spans="1:7" x14ac:dyDescent="0.25">
      <c r="A62" s="31"/>
      <c r="B62" s="32"/>
      <c r="C62" s="32"/>
      <c r="D62" s="33"/>
      <c r="E62" s="32"/>
      <c r="F62" s="34"/>
      <c r="G62" s="35"/>
    </row>
    <row r="63" spans="1:7" x14ac:dyDescent="0.25">
      <c r="A63" s="31"/>
      <c r="B63" s="32"/>
      <c r="C63" s="32"/>
      <c r="D63" s="33"/>
      <c r="E63" s="32"/>
      <c r="F63" s="32"/>
      <c r="G63" s="36"/>
    </row>
    <row r="64" spans="1:7" x14ac:dyDescent="0.25">
      <c r="A64" s="31"/>
      <c r="B64" s="32"/>
      <c r="C64" s="32" t="s">
        <v>26</v>
      </c>
      <c r="D64" s="33"/>
      <c r="E64" s="34"/>
      <c r="F64" s="37"/>
      <c r="G64" s="35"/>
    </row>
    <row r="65" spans="1:7" ht="17.399999999999999" x14ac:dyDescent="0.3">
      <c r="A65" s="2"/>
      <c r="B65" s="2"/>
      <c r="C65" s="8"/>
      <c r="D65" s="4"/>
      <c r="E65" s="5"/>
      <c r="F65" s="6"/>
      <c r="G65" s="7"/>
    </row>
    <row r="66" spans="1:7" ht="18" x14ac:dyDescent="0.35">
      <c r="A66" s="9"/>
      <c r="B66" s="66" t="s">
        <v>38</v>
      </c>
      <c r="C66" s="10"/>
      <c r="D66" s="11"/>
      <c r="E66" s="105" t="s">
        <v>14</v>
      </c>
      <c r="F66" s="105"/>
      <c r="G66" s="12"/>
    </row>
    <row r="67" spans="1:7" ht="12" customHeight="1" x14ac:dyDescent="0.3">
      <c r="A67" s="15"/>
      <c r="B67" s="38" t="s">
        <v>2</v>
      </c>
      <c r="C67" s="19"/>
      <c r="D67" s="14"/>
      <c r="E67" s="89" t="s">
        <v>45</v>
      </c>
      <c r="F67" s="17"/>
      <c r="G67" s="13"/>
    </row>
    <row r="68" spans="1:7" ht="14.4" x14ac:dyDescent="0.3">
      <c r="A68" s="15"/>
      <c r="B68" s="15"/>
      <c r="C68" s="19"/>
      <c r="D68" s="14"/>
      <c r="E68" s="16"/>
      <c r="F68" s="17"/>
      <c r="G68" s="13"/>
    </row>
    <row r="72" spans="1:7" ht="14.4" x14ac:dyDescent="0.3">
      <c r="A72" s="15"/>
      <c r="B72" s="15"/>
      <c r="C72" s="19"/>
      <c r="D72" s="14"/>
      <c r="E72" s="16"/>
      <c r="F72" s="17"/>
      <c r="G72" s="13"/>
    </row>
    <row r="73" spans="1:7" ht="14.4" x14ac:dyDescent="0.3">
      <c r="A73" s="15"/>
      <c r="B73" s="15"/>
      <c r="C73" s="19"/>
      <c r="D73" s="14"/>
      <c r="E73" s="16"/>
      <c r="F73" s="17"/>
      <c r="G73" s="13"/>
    </row>
    <row r="74" spans="1:7" ht="14.4" x14ac:dyDescent="0.3">
      <c r="A74" s="15"/>
      <c r="B74" s="15"/>
      <c r="C74" s="19"/>
      <c r="D74" s="14"/>
      <c r="E74" s="16"/>
      <c r="F74" s="17"/>
      <c r="G74" s="13"/>
    </row>
    <row r="75" spans="1:7" ht="15.6" x14ac:dyDescent="0.3">
      <c r="A75" s="102" t="s">
        <v>16</v>
      </c>
      <c r="B75" s="102"/>
      <c r="C75" s="102"/>
      <c r="D75" s="102"/>
      <c r="E75" s="102"/>
      <c r="F75" s="102"/>
      <c r="G75" s="102"/>
    </row>
    <row r="76" spans="1:7" x14ac:dyDescent="0.25">
      <c r="A76" s="103" t="s">
        <v>74</v>
      </c>
      <c r="B76" s="103"/>
      <c r="C76" s="103"/>
      <c r="D76" s="103"/>
      <c r="E76" s="103"/>
      <c r="F76" s="103"/>
      <c r="G76" s="103"/>
    </row>
    <row r="77" spans="1:7" x14ac:dyDescent="0.25">
      <c r="A77" s="104" t="s">
        <v>17</v>
      </c>
      <c r="B77" s="104"/>
      <c r="C77" s="104"/>
      <c r="D77" s="104"/>
      <c r="E77" s="104"/>
      <c r="F77" s="104"/>
      <c r="G77" s="104"/>
    </row>
    <row r="78" spans="1:7" ht="13.8" thickBot="1" x14ac:dyDescent="0.3">
      <c r="A78" s="20"/>
      <c r="B78" s="21"/>
      <c r="C78" s="22"/>
      <c r="D78" s="23"/>
      <c r="E78" s="24"/>
      <c r="F78" s="25"/>
      <c r="G78" s="26"/>
    </row>
    <row r="79" spans="1:7" ht="13.8" thickBot="1" x14ac:dyDescent="0.3">
      <c r="A79" s="27" t="s">
        <v>18</v>
      </c>
      <c r="B79" s="28"/>
      <c r="C79" s="28"/>
      <c r="D79" s="29"/>
      <c r="E79" s="28"/>
      <c r="F79" s="28"/>
      <c r="G79" s="30"/>
    </row>
    <row r="80" spans="1:7" ht="28.2" thickBot="1" x14ac:dyDescent="0.3">
      <c r="A80" s="73" t="s">
        <v>29</v>
      </c>
      <c r="B80" s="74" t="s">
        <v>19</v>
      </c>
      <c r="C80" s="82" t="s">
        <v>5</v>
      </c>
      <c r="D80" s="74" t="s">
        <v>20</v>
      </c>
      <c r="E80" s="74" t="s">
        <v>21</v>
      </c>
      <c r="F80" s="74" t="s">
        <v>22</v>
      </c>
      <c r="G80" s="75" t="s">
        <v>30</v>
      </c>
    </row>
    <row r="81" spans="1:7" x14ac:dyDescent="0.25">
      <c r="A81" s="83">
        <v>46224</v>
      </c>
      <c r="B81" s="40"/>
      <c r="C81" s="84" t="s">
        <v>23</v>
      </c>
      <c r="D81" s="85" t="s">
        <v>92</v>
      </c>
      <c r="E81" s="86">
        <f t="shared" ref="E81" si="3">274999.73+0.27</f>
        <v>275000</v>
      </c>
      <c r="F81" s="87"/>
      <c r="G81" s="39">
        <f>+Tabla2344[[#This Row],[Ingresos ]]</f>
        <v>275000</v>
      </c>
    </row>
    <row r="82" spans="1:7" ht="52.8" x14ac:dyDescent="0.25">
      <c r="A82" s="97">
        <v>46225</v>
      </c>
      <c r="B82" s="99">
        <v>42766769975</v>
      </c>
      <c r="C82" s="84" t="s">
        <v>48</v>
      </c>
      <c r="D82" s="41" t="s">
        <v>80</v>
      </c>
      <c r="E82" s="86"/>
      <c r="F82" s="87">
        <v>118784.48</v>
      </c>
      <c r="G82" s="39">
        <f>+G81-Tabla2344[[#This Row],[Egresos]]</f>
        <v>156215.52000000002</v>
      </c>
    </row>
    <row r="83" spans="1:7" ht="39.6" x14ac:dyDescent="0.25">
      <c r="A83" s="97">
        <v>46225</v>
      </c>
      <c r="B83" s="99">
        <v>42766782485</v>
      </c>
      <c r="C83" s="84" t="s">
        <v>27</v>
      </c>
      <c r="D83" s="85" t="s">
        <v>81</v>
      </c>
      <c r="E83" s="86"/>
      <c r="F83" s="87">
        <v>81767.030000000013</v>
      </c>
      <c r="G83" s="39">
        <f>+G82-Tabla2344[[#This Row],[Egresos]]</f>
        <v>74448.490000000005</v>
      </c>
    </row>
    <row r="84" spans="1:7" x14ac:dyDescent="0.25">
      <c r="A84" s="97">
        <v>46225</v>
      </c>
      <c r="B84" s="99">
        <v>42766800149</v>
      </c>
      <c r="C84" s="84" t="s">
        <v>75</v>
      </c>
      <c r="D84" s="42" t="s">
        <v>82</v>
      </c>
      <c r="E84" s="86"/>
      <c r="F84" s="87">
        <v>29641.66</v>
      </c>
      <c r="G84" s="39">
        <f>+G83-Tabla2344[[#This Row],[Egresos]]</f>
        <v>44806.83</v>
      </c>
    </row>
    <row r="85" spans="1:7" ht="39.6" x14ac:dyDescent="0.25">
      <c r="A85" s="97">
        <v>46225</v>
      </c>
      <c r="B85" s="99">
        <v>42766815317</v>
      </c>
      <c r="C85" s="84" t="s">
        <v>76</v>
      </c>
      <c r="D85" s="85" t="s">
        <v>83</v>
      </c>
      <c r="E85" s="86"/>
      <c r="F85" s="87">
        <v>10000</v>
      </c>
      <c r="G85" s="39">
        <f>+G84-Tabla2344[[#This Row],[Egresos]]</f>
        <v>34806.83</v>
      </c>
    </row>
    <row r="86" spans="1:7" ht="26.4" x14ac:dyDescent="0.25">
      <c r="A86" s="97">
        <v>46225</v>
      </c>
      <c r="B86" s="99">
        <v>42766834216</v>
      </c>
      <c r="C86" s="84" t="s">
        <v>77</v>
      </c>
      <c r="D86" s="41" t="s">
        <v>84</v>
      </c>
      <c r="E86" s="86"/>
      <c r="F86" s="87">
        <v>9800</v>
      </c>
      <c r="G86" s="39">
        <f>+G85-Tabla2344[[#This Row],[Egresos]]</f>
        <v>25006.83</v>
      </c>
    </row>
    <row r="87" spans="1:7" ht="26.4" x14ac:dyDescent="0.25">
      <c r="A87" s="98">
        <v>46225</v>
      </c>
      <c r="B87" s="100">
        <v>42766890913</v>
      </c>
      <c r="C87" s="94" t="s">
        <v>78</v>
      </c>
      <c r="D87" s="95" t="s">
        <v>85</v>
      </c>
      <c r="E87" s="86"/>
      <c r="F87" s="87">
        <v>8019.5</v>
      </c>
      <c r="G87" s="39">
        <f>+G86-Tabla2344[[#This Row],[Egresos]]</f>
        <v>16987.330000000002</v>
      </c>
    </row>
    <row r="88" spans="1:7" x14ac:dyDescent="0.25">
      <c r="A88" s="98">
        <v>46226</v>
      </c>
      <c r="B88" s="100">
        <v>42771792705</v>
      </c>
      <c r="C88" s="94" t="s">
        <v>78</v>
      </c>
      <c r="D88" s="95" t="s">
        <v>86</v>
      </c>
      <c r="E88" s="86"/>
      <c r="F88" s="87">
        <v>5175</v>
      </c>
      <c r="G88" s="39">
        <f>+G87-Tabla2344[[#This Row],[Egresos]]</f>
        <v>11812.330000000002</v>
      </c>
    </row>
    <row r="89" spans="1:7" ht="26.4" x14ac:dyDescent="0.25">
      <c r="A89" s="97">
        <v>46225</v>
      </c>
      <c r="B89" s="101">
        <v>42766965615</v>
      </c>
      <c r="C89" s="94" t="s">
        <v>79</v>
      </c>
      <c r="D89" s="95" t="s">
        <v>87</v>
      </c>
      <c r="E89" s="86"/>
      <c r="F89" s="87">
        <v>4305</v>
      </c>
      <c r="G89" s="39">
        <f>+G88-Tabla2344[[#This Row],[Egresos]]</f>
        <v>7507.3300000000017</v>
      </c>
    </row>
    <row r="90" spans="1:7" x14ac:dyDescent="0.25">
      <c r="A90" s="97">
        <v>46225</v>
      </c>
      <c r="B90" s="99">
        <v>42766984469</v>
      </c>
      <c r="C90" s="94" t="s">
        <v>66</v>
      </c>
      <c r="D90" s="95" t="s">
        <v>88</v>
      </c>
      <c r="E90" s="86"/>
      <c r="F90" s="87">
        <v>2162.5</v>
      </c>
      <c r="G90" s="39">
        <f>+G89-Tabla2344[[#This Row],[Egresos]]</f>
        <v>5344.8300000000017</v>
      </c>
    </row>
    <row r="91" spans="1:7" ht="26.4" x14ac:dyDescent="0.25">
      <c r="A91" s="97">
        <v>46225</v>
      </c>
      <c r="B91" s="99">
        <v>42766998744</v>
      </c>
      <c r="C91" s="94" t="s">
        <v>41</v>
      </c>
      <c r="D91" s="95" t="s">
        <v>88</v>
      </c>
      <c r="E91" s="86"/>
      <c r="F91" s="87">
        <v>2152.5</v>
      </c>
      <c r="G91" s="39">
        <f>+G90-Tabla2344[[#This Row],[Egresos]]</f>
        <v>3192.3300000000017</v>
      </c>
    </row>
    <row r="92" spans="1:7" x14ac:dyDescent="0.25">
      <c r="A92" s="97">
        <v>46227</v>
      </c>
      <c r="B92" s="100">
        <v>42778996561</v>
      </c>
      <c r="C92" s="94" t="s">
        <v>40</v>
      </c>
      <c r="D92" s="95" t="s">
        <v>89</v>
      </c>
      <c r="E92" s="86"/>
      <c r="F92" s="87">
        <v>1435</v>
      </c>
      <c r="G92" s="39">
        <f>+G91-Tabla2344[[#This Row],[Egresos]]</f>
        <v>1757.3300000000017</v>
      </c>
    </row>
    <row r="93" spans="1:7" ht="26.4" x14ac:dyDescent="0.25">
      <c r="A93" s="97">
        <v>46225</v>
      </c>
      <c r="B93" s="101">
        <v>42768707320</v>
      </c>
      <c r="C93" s="94" t="s">
        <v>24</v>
      </c>
      <c r="D93" s="95" t="s">
        <v>90</v>
      </c>
      <c r="E93" s="86"/>
      <c r="F93" s="87">
        <v>1130.51</v>
      </c>
      <c r="G93" s="39">
        <f>+G92-Tabla2344[[#This Row],[Egresos]]</f>
        <v>626.82000000000176</v>
      </c>
    </row>
    <row r="94" spans="1:7" x14ac:dyDescent="0.25">
      <c r="A94" s="83"/>
      <c r="B94" s="40"/>
      <c r="C94" s="94" t="s">
        <v>11</v>
      </c>
      <c r="D94" s="95" t="s">
        <v>91</v>
      </c>
      <c r="E94" s="86"/>
      <c r="F94" s="87">
        <v>626.62</v>
      </c>
      <c r="G94" s="39">
        <f>+G93-Tabla2344[[#This Row],[Egresos]]</f>
        <v>0.20000000000175078</v>
      </c>
    </row>
    <row r="95" spans="1:7" x14ac:dyDescent="0.25">
      <c r="A95" s="83"/>
      <c r="B95" s="40"/>
      <c r="C95" s="94" t="s">
        <v>71</v>
      </c>
      <c r="D95" s="95" t="s">
        <v>59</v>
      </c>
      <c r="E95" s="86"/>
      <c r="F95" s="87"/>
      <c r="G95" s="39">
        <f>+G94-Tabla2344[[#This Row],[Egresos]]</f>
        <v>0.20000000000175078</v>
      </c>
    </row>
    <row r="96" spans="1:7" ht="26.4" x14ac:dyDescent="0.25">
      <c r="A96" s="83"/>
      <c r="B96" s="40"/>
      <c r="C96" s="84" t="s">
        <v>24</v>
      </c>
      <c r="D96" s="85" t="s">
        <v>28</v>
      </c>
      <c r="E96" s="86"/>
      <c r="F96" s="87"/>
      <c r="G96" s="39">
        <f>+G95-Tabla2344[[#This Row],[Egresos]]</f>
        <v>0.20000000000175078</v>
      </c>
    </row>
    <row r="97" spans="1:7" x14ac:dyDescent="0.25">
      <c r="A97" s="83"/>
      <c r="B97" s="93"/>
      <c r="C97" s="84" t="s">
        <v>11</v>
      </c>
      <c r="D97" s="85" t="s">
        <v>1</v>
      </c>
      <c r="E97" s="86"/>
      <c r="F97" s="87"/>
      <c r="G97" s="39"/>
    </row>
    <row r="98" spans="1:7" ht="13.8" x14ac:dyDescent="0.25">
      <c r="A98" s="43"/>
      <c r="B98" s="44"/>
      <c r="C98" s="45" t="s">
        <v>25</v>
      </c>
      <c r="D98" s="45"/>
      <c r="E98" s="88">
        <f>SUM(E81:E97)</f>
        <v>275000</v>
      </c>
      <c r="F98" s="46">
        <f>+F82+F83+F84+F85+F86+F87+F88+F89+F90+F91+F92+F93+F94</f>
        <v>274999.80000000005</v>
      </c>
      <c r="G98" s="47">
        <f>+E98-F98</f>
        <v>0.19999999995343387</v>
      </c>
    </row>
    <row r="99" spans="1:7" x14ac:dyDescent="0.25">
      <c r="A99" s="31"/>
      <c r="B99" s="32"/>
      <c r="C99" s="32"/>
      <c r="D99" s="33"/>
      <c r="E99" s="32"/>
      <c r="F99" s="34"/>
      <c r="G99" s="35"/>
    </row>
    <row r="100" spans="1:7" x14ac:dyDescent="0.25">
      <c r="A100" s="31"/>
      <c r="B100" s="32"/>
      <c r="C100" s="32"/>
      <c r="D100" s="33"/>
      <c r="E100" s="32"/>
      <c r="F100" s="32"/>
      <c r="G100" s="36"/>
    </row>
    <row r="101" spans="1:7" x14ac:dyDescent="0.25">
      <c r="A101" s="31"/>
      <c r="B101" s="32"/>
      <c r="C101" s="32" t="s">
        <v>26</v>
      </c>
      <c r="D101" s="33"/>
      <c r="E101" s="34"/>
      <c r="F101" s="37"/>
      <c r="G101" s="35"/>
    </row>
    <row r="102" spans="1:7" ht="17.399999999999999" x14ac:dyDescent="0.3">
      <c r="A102" s="2"/>
      <c r="B102" s="2"/>
      <c r="C102" s="8"/>
      <c r="D102" s="4"/>
      <c r="E102" s="5"/>
      <c r="F102" s="6"/>
      <c r="G102" s="7"/>
    </row>
    <row r="103" spans="1:7" ht="18" x14ac:dyDescent="0.35">
      <c r="A103" s="9"/>
      <c r="B103" s="66" t="s">
        <v>38</v>
      </c>
      <c r="C103" s="10"/>
      <c r="D103" s="11"/>
      <c r="E103" s="105" t="s">
        <v>14</v>
      </c>
      <c r="F103" s="105"/>
      <c r="G103" s="12"/>
    </row>
    <row r="104" spans="1:7" ht="14.4" x14ac:dyDescent="0.3">
      <c r="A104" s="15"/>
      <c r="B104" s="38" t="s">
        <v>2</v>
      </c>
      <c r="C104" s="19"/>
      <c r="D104" s="14"/>
      <c r="E104" s="89" t="s">
        <v>45</v>
      </c>
      <c r="F104" s="17"/>
      <c r="G104" s="13"/>
    </row>
    <row r="105" spans="1:7" ht="14.4" x14ac:dyDescent="0.3">
      <c r="A105" s="15"/>
      <c r="B105" s="15"/>
      <c r="C105" s="19"/>
      <c r="D105" s="14"/>
      <c r="E105" s="16"/>
      <c r="F105" s="17"/>
      <c r="G105" s="13"/>
    </row>
  </sheetData>
  <mergeCells count="15">
    <mergeCell ref="A1:G1"/>
    <mergeCell ref="A2:G2"/>
    <mergeCell ref="A4:G4"/>
    <mergeCell ref="A5:G5"/>
    <mergeCell ref="A26:D26"/>
    <mergeCell ref="A75:G75"/>
    <mergeCell ref="A76:G76"/>
    <mergeCell ref="A77:G77"/>
    <mergeCell ref="E103:F103"/>
    <mergeCell ref="E30:F30"/>
    <mergeCell ref="A38:G38"/>
    <mergeCell ref="A39:G39"/>
    <mergeCell ref="A40:G40"/>
    <mergeCell ref="E66:F66"/>
    <mergeCell ref="E31:F31"/>
  </mergeCells>
  <pageMargins left="0.7" right="0.7" top="0.75" bottom="0.75" header="0.3" footer="0.3"/>
  <pageSetup orientation="portrait" horizontalDpi="0" verticalDpi="0" r:id="rId1"/>
  <drawing r:id="rId2"/>
  <tableParts count="2"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JULIO-2026</vt:lpstr>
    </vt:vector>
  </TitlesOfParts>
  <Company>RevolucionUnattended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Usuario</cp:lastModifiedBy>
  <cp:lastPrinted>2026-01-07T12:41:01Z</cp:lastPrinted>
  <dcterms:created xsi:type="dcterms:W3CDTF">2021-02-04T18:18:52Z</dcterms:created>
  <dcterms:modified xsi:type="dcterms:W3CDTF">2026-08-03T14:15:30Z</dcterms:modified>
</cp:coreProperties>
</file>