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MARZO-2026" sheetId="16" r:id="rId1"/>
  </sheets>
  <definedNames>
    <definedName name="_xlnm.Print_Area" localSheetId="0">'MARZO-2026'!$A$1:$K$63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6" l="1"/>
  <c r="E57" i="16"/>
  <c r="E7" i="16"/>
  <c r="G7" i="16" l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l="1"/>
  <c r="G22" i="16" s="1"/>
  <c r="G23" i="16" s="1"/>
  <c r="G24" i="16" s="1"/>
  <c r="G25" i="16" s="1"/>
  <c r="G26" i="16" s="1"/>
  <c r="G27" i="16" s="1"/>
  <c r="G28" i="16" s="1"/>
  <c r="F29" i="16"/>
  <c r="E29" i="16"/>
  <c r="G47" i="16" l="1"/>
  <c r="G48" i="16" s="1"/>
  <c r="G49" i="16" s="1"/>
  <c r="G50" i="16" s="1"/>
  <c r="G51" i="16" s="1"/>
  <c r="G52" i="16" s="1"/>
  <c r="G53" i="16" s="1"/>
  <c r="G54" i="16" s="1"/>
  <c r="G55" i="16" s="1"/>
  <c r="G56" i="16" s="1"/>
  <c r="G29" i="16" l="1"/>
</calcChain>
</file>

<file path=xl/sharedStrings.xml><?xml version="1.0" encoding="utf-8"?>
<sst xmlns="http://schemas.openxmlformats.org/spreadsheetml/2006/main" count="104" uniqueCount="79">
  <si>
    <t>HOSPITAL MUNICIPAL RESTAURACION</t>
  </si>
  <si>
    <t>FECHA</t>
  </si>
  <si>
    <t>PAGO DE COMISIONES.</t>
  </si>
  <si>
    <t>LICDA.SORAIDA RODRIGUEZ JIMENEZ.</t>
  </si>
  <si>
    <t>LICDA.ALICIA MERCEDES ARIAS.</t>
  </si>
  <si>
    <t>(VALORES EXPRESADOS EN RD$)</t>
  </si>
  <si>
    <t>DOCUMENTO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</si>
  <si>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</si>
  <si>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</si>
  <si>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</si>
  <si>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</si>
  <si>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</si>
  <si>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>BALANCE ANTERIOR .</t>
  </si>
  <si>
    <t>BANRESERVAS</t>
  </si>
  <si>
    <t>TOTAL EJECUTADO</t>
  </si>
  <si>
    <t>PREPARADO POR</t>
  </si>
  <si>
    <t>AUTORIZADO POR:</t>
  </si>
  <si>
    <t xml:space="preserve">                                                                                       VENTAS DE SERVICIOS.</t>
  </si>
  <si>
    <t>HOSPITAL  MUNICIPAL RTESTAURACION.</t>
  </si>
  <si>
    <t>(Valores Expresado en RD$)</t>
  </si>
  <si>
    <t>LIBRO DE BANCO  ACUMULADO</t>
  </si>
  <si>
    <t>No.Ck/Transf</t>
  </si>
  <si>
    <t>Descripcion</t>
  </si>
  <si>
    <t xml:space="preserve">Ingresos </t>
  </si>
  <si>
    <t>Egresos</t>
  </si>
  <si>
    <t>DEPOSITO</t>
  </si>
  <si>
    <t>COLECTOR DE IMPUESTO INTERNO.</t>
  </si>
  <si>
    <t>TOTAL</t>
  </si>
  <si>
    <t xml:space="preserve"> </t>
  </si>
  <si>
    <r>
      <t xml:space="preserve">                           </t>
    </r>
    <r>
      <rPr>
        <b/>
        <sz val="14"/>
        <color theme="1"/>
        <rFont val="Calibri"/>
        <family val="2"/>
        <scheme val="minor"/>
      </rPr>
      <t xml:space="preserve"> LICDA.ALICIA MERCEDES ARIAS.</t>
    </r>
  </si>
  <si>
    <t>JUAN RAFAEL GOMEZ MUÑOS ,SRL.</t>
  </si>
  <si>
    <t>GRUPO TAVAREZ BAUTISTA,SRL.</t>
  </si>
  <si>
    <t>PAGO DE COMPRAS DE  ALIMENTOS.</t>
  </si>
  <si>
    <t>PAGO COMPRAS DE COMBUSTIBLES GASOLINA Y GASOIL.</t>
  </si>
  <si>
    <t xml:space="preserve">PAGO DE COMPRAS DE MEDICAMENTOS PARA FARMACIA . </t>
  </si>
  <si>
    <t>PAGO DE RETENSIONES .</t>
  </si>
  <si>
    <t>Fecha De Pago</t>
  </si>
  <si>
    <t>Nombre</t>
  </si>
  <si>
    <t>Balance</t>
  </si>
  <si>
    <t>LIBRO BANCO AL 30 DE ABRIL DEL 2026.</t>
  </si>
  <si>
    <t>TRANSFERENCIA FONDO 02.</t>
  </si>
  <si>
    <t>BIO-NOVA S.R.L.</t>
  </si>
  <si>
    <t>ZEN PHARMACEUTHICAL S.R.L.</t>
  </si>
  <si>
    <t>HEXAPOWER PHARMA SRL.</t>
  </si>
  <si>
    <t>EVARINA IVERY TEJADA JIMENEZ.</t>
  </si>
  <si>
    <t xml:space="preserve">PAGO DE COMPRAS DE REACTIVOS DEL LABORATORIO  DEL HOSPITAL. </t>
  </si>
  <si>
    <t xml:space="preserve">PAGO DE COMPRAS DE UTIL MEN.MED.QUIRURGICO PARA FARMACIA . </t>
  </si>
  <si>
    <t>PAGO DE VIATICO DEL MES DE MARZO 2026.</t>
  </si>
  <si>
    <t>LIBRO BANCO FONDO REPONIBLE 02. AL  30  DE ABRIL 2026.</t>
  </si>
  <si>
    <t>al 30/04-2026</t>
  </si>
  <si>
    <t>DEPOSITOS ODONTOLOGIA.</t>
  </si>
  <si>
    <t>DEPOSITOS DE ATENCION A ODONTOLOGIA.</t>
  </si>
  <si>
    <t>DEPOSITOS EXTRANJEROS.</t>
  </si>
  <si>
    <t>DEPOSITOS DE ATENCION A EXTRANJEROS.</t>
  </si>
  <si>
    <t>PAGOS SUPLIDORES.</t>
  </si>
  <si>
    <t>PAGOS DE SUPLIDORES.</t>
  </si>
  <si>
    <t>4524000000006</t>
  </si>
  <si>
    <t>4524000000002</t>
  </si>
  <si>
    <t>260413002980060694</t>
  </si>
  <si>
    <t>260413002980060699</t>
  </si>
  <si>
    <t>4524000000066</t>
  </si>
  <si>
    <t>260417002980010386</t>
  </si>
  <si>
    <t>260417002980010389</t>
  </si>
  <si>
    <t>ALTICE HISPOAÑIOLA, S.A.</t>
  </si>
  <si>
    <t>PAGO SERVICIOS DE FLOTAS E INTERNET.</t>
  </si>
  <si>
    <t>260424002980040553</t>
  </si>
  <si>
    <t>260424002980040556</t>
  </si>
  <si>
    <t>JEAN CARLOS FAMILIA.</t>
  </si>
  <si>
    <t>PAGO DE FLETE DE  PARA RETIRO DE MEDICAMENTOS MARZO Y ABRIL.</t>
  </si>
  <si>
    <t>PAGO  DE CARNES DE RES Y POLLO.</t>
  </si>
  <si>
    <t>YENNY ELIZABETH RECIO.</t>
  </si>
  <si>
    <t>Pago  De Detergentes,Articulos Plasticos Y Producto Electricos y Afines.</t>
  </si>
  <si>
    <t>ALMANZAR ESTEVEZ,SRL.</t>
  </si>
  <si>
    <t>PAGO DE MATERIAL GASTABLE,PARA FARMACIA.</t>
  </si>
  <si>
    <t>PAGO DE MANTENIMIENTO DE AIRE ACONDICIONADO DE ODONTOLOGIA,EMERGENCIA Y ADMINISTRACION.</t>
  </si>
  <si>
    <t>PAGO DE COMPLETIVO DE MANTENIMIENTO.</t>
  </si>
  <si>
    <t>MARTIN AGAPITO AQUINO DE LOS SANTOS .</t>
  </si>
  <si>
    <t>PAGO DE DIAGNOSTICO MANTENIMIENTO IMPRESORA EPSON,MANT. DEL SONOGRAFO Y COMPRAS DE IMPRESORA PARA CALIDAD.</t>
  </si>
  <si>
    <t>CESAR DE LA ROSA TECHNOLOGY,SRL.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</si>
</sst>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mm\-dd\-yy"/>
    <numFmt numFmtId="168" formatCode="&quot;LIBRO BANCO DE ANTICIPOS FINANCIEROS  MC del 1 al &quot;d\ &quot;DE &quot;mmmm\ &quot;de &quot;yyyy"/>
    <numFmt numFmtId="169" formatCode="[$-C0A]d\-mmm\-yy;@"/>
    <numFmt numFmtId="170" formatCode="_-* #,##0.00\ _P_t_s_-;\-* #,##0.00\ _P_t_s_-;_-* &quot;-&quot;??\ _P_t_s_-;_-@_-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7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4" fillId="0" borderId="0" applyFont="0" applyFill="0" applyBorder="0" applyAlignment="0" applyProtection="0"/>
  </cellStyleXfs>
  <cellXfs count="95">
    <xf numFmtId="0" fontId="0" fillId="0" borderId="0" xfId="0"/>
    <xf numFmtId="0" fontId="19" fillId="0" borderId="0" xfId="50" applyFont="1" applyBorder="1" applyAlignment="1" applyProtection="1">
      <alignment horizontal="center"/>
      <protection hidden="1"/>
    </xf>
    <xf numFmtId="0" fontId="19" fillId="0" borderId="0" xfId="49" applyFont="1" applyBorder="1" applyAlignment="1">
      <alignment horizontal="center"/>
    </xf>
    <xf numFmtId="0" fontId="19" fillId="0" borderId="0" xfId="49" applyFont="1" applyBorder="1" applyAlignment="1">
      <alignment horizontal="center"/>
    </xf>
    <xf numFmtId="17" fontId="16" fillId="0" borderId="0" xfId="49" applyNumberFormat="1" applyFont="1" applyBorder="1" applyAlignment="1">
      <alignment horizontal="center"/>
    </xf>
    <xf numFmtId="167" fontId="19" fillId="2" borderId="0" xfId="49" applyNumberFormat="1" applyFont="1" applyFill="1" applyBorder="1" applyAlignment="1">
      <alignment horizontal="center"/>
    </xf>
    <xf numFmtId="49" fontId="19" fillId="2" borderId="0" xfId="49" applyNumberFormat="1" applyFont="1" applyFill="1" applyBorder="1" applyAlignment="1">
      <alignment horizontal="center" wrapText="1"/>
    </xf>
    <xf numFmtId="0" fontId="19" fillId="2" borderId="0" xfId="49" applyFont="1" applyFill="1" applyBorder="1" applyAlignment="1">
      <alignment horizontal="left"/>
    </xf>
    <xf numFmtId="4" fontId="19" fillId="2" borderId="0" xfId="49" applyNumberFormat="1" applyFont="1" applyFill="1" applyBorder="1" applyAlignment="1">
      <alignment horizontal="center" vertical="center"/>
    </xf>
    <xf numFmtId="43" fontId="19" fillId="2" borderId="0" xfId="51" applyFont="1" applyFill="1" applyBorder="1" applyAlignment="1">
      <alignment horizontal="right" wrapText="1"/>
    </xf>
    <xf numFmtId="4" fontId="19" fillId="2" borderId="0" xfId="49" applyNumberFormat="1" applyFont="1" applyFill="1" applyBorder="1" applyAlignment="1">
      <alignment horizontal="center"/>
    </xf>
    <xf numFmtId="14" fontId="14" fillId="2" borderId="0" xfId="49" applyNumberFormat="1" applyFont="1" applyFill="1" applyBorder="1" applyAlignment="1">
      <alignment horizontal="center" vertical="center"/>
    </xf>
    <xf numFmtId="49" fontId="14" fillId="2" borderId="0" xfId="49" applyNumberFormat="1" applyFont="1" applyFill="1" applyBorder="1" applyAlignment="1">
      <alignment horizontal="center" wrapText="1"/>
    </xf>
    <xf numFmtId="0" fontId="14" fillId="2" borderId="0" xfId="49" applyFont="1" applyFill="1" applyBorder="1" applyAlignment="1">
      <alignment horizontal="center"/>
    </xf>
    <xf numFmtId="43" fontId="14" fillId="2" borderId="0" xfId="51" applyFont="1" applyFill="1" applyBorder="1" applyAlignment="1">
      <alignment horizontal="right" wrapText="1"/>
    </xf>
    <xf numFmtId="0" fontId="14" fillId="2" borderId="0" xfId="49" applyFont="1" applyFill="1" applyBorder="1" applyAlignment="1">
      <alignment horizontal="center" wrapText="1"/>
    </xf>
    <xf numFmtId="0" fontId="14" fillId="2" borderId="0" xfId="49" applyFont="1" applyFill="1" applyBorder="1" applyAlignment="1">
      <alignment horizontal="center" vertical="center"/>
    </xf>
    <xf numFmtId="49" fontId="14" fillId="2" borderId="0" xfId="49" applyNumberFormat="1" applyFont="1" applyFill="1" applyBorder="1" applyAlignment="1">
      <alignment horizontal="center" vertical="center" wrapText="1"/>
    </xf>
    <xf numFmtId="43" fontId="14" fillId="2" borderId="0" xfId="51" applyFont="1" applyFill="1" applyBorder="1" applyAlignment="1">
      <alignment horizontal="center" vertical="center" wrapText="1"/>
    </xf>
    <xf numFmtId="14" fontId="14" fillId="2" borderId="0" xfId="49" applyNumberFormat="1" applyFont="1" applyFill="1" applyBorder="1" applyAlignment="1">
      <alignment horizontal="right"/>
    </xf>
    <xf numFmtId="14" fontId="14" fillId="2" borderId="0" xfId="49" applyNumberFormat="1" applyFont="1" applyFill="1" applyBorder="1" applyAlignment="1">
      <alignment horizontal="right" vertical="center"/>
    </xf>
    <xf numFmtId="14" fontId="14" fillId="0" borderId="0" xfId="15" applyNumberFormat="1" applyBorder="1" applyAlignment="1">
      <alignment horizontal="center" vertical="center"/>
    </xf>
    <xf numFmtId="0" fontId="14" fillId="0" borderId="0" xfId="15" applyBorder="1" applyAlignment="1">
      <alignment horizontal="center" vertical="center"/>
    </xf>
    <xf numFmtId="0" fontId="14" fillId="0" borderId="0" xfId="15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0" xfId="15" applyBorder="1" applyAlignment="1">
      <alignment horizontal="center"/>
    </xf>
    <xf numFmtId="165" fontId="14" fillId="3" borderId="0" xfId="55" applyNumberFormat="1" applyFont="1" applyFill="1" applyBorder="1" applyAlignment="1" applyProtection="1">
      <alignment horizontal="center"/>
      <protection locked="0"/>
    </xf>
    <xf numFmtId="0" fontId="19" fillId="2" borderId="0" xfId="49" applyFont="1" applyFill="1" applyBorder="1" applyAlignment="1">
      <alignment horizontal="center"/>
    </xf>
    <xf numFmtId="4" fontId="19" fillId="2" borderId="0" xfId="49" applyNumberFormat="1" applyFont="1" applyFill="1" applyBorder="1" applyAlignment="1">
      <alignment vertical="center"/>
    </xf>
    <xf numFmtId="43" fontId="19" fillId="2" borderId="0" xfId="51" applyFont="1" applyFill="1" applyBorder="1" applyAlignment="1">
      <alignment horizontal="right" vertical="center" wrapText="1"/>
    </xf>
    <xf numFmtId="43" fontId="19" fillId="2" borderId="0" xfId="51" applyFont="1" applyFill="1" applyBorder="1" applyAlignment="1">
      <alignment horizontal="center"/>
    </xf>
    <xf numFmtId="49" fontId="18" fillId="2" borderId="0" xfId="49" applyNumberFormat="1" applyFont="1" applyFill="1" applyBorder="1" applyAlignment="1">
      <alignment horizontal="center"/>
    </xf>
    <xf numFmtId="0" fontId="16" fillId="2" borderId="0" xfId="49" applyFont="1" applyFill="1" applyBorder="1" applyAlignment="1">
      <alignment horizontal="right"/>
    </xf>
    <xf numFmtId="0" fontId="16" fillId="2" borderId="0" xfId="49" applyFont="1" applyFill="1" applyBorder="1" applyAlignment="1">
      <alignment horizontal="right" wrapText="1"/>
    </xf>
    <xf numFmtId="4" fontId="16" fillId="2" borderId="0" xfId="49" applyNumberFormat="1" applyFont="1" applyFill="1" applyBorder="1" applyAlignment="1">
      <alignment horizontal="center" vertical="center"/>
    </xf>
    <xf numFmtId="43" fontId="16" fillId="2" borderId="0" xfId="51" applyFont="1" applyFill="1" applyBorder="1" applyAlignment="1">
      <alignment horizontal="left" wrapText="1"/>
    </xf>
    <xf numFmtId="4" fontId="18" fillId="2" borderId="0" xfId="49" applyNumberFormat="1" applyFont="1" applyFill="1" applyBorder="1" applyAlignment="1">
      <alignment horizontal="right"/>
    </xf>
    <xf numFmtId="49" fontId="20" fillId="2" borderId="0" xfId="49" applyNumberFormat="1" applyFont="1" applyFill="1" applyBorder="1" applyAlignment="1">
      <alignment horizontal="center"/>
    </xf>
    <xf numFmtId="49" fontId="21" fillId="2" borderId="0" xfId="49" applyNumberFormat="1" applyFont="1" applyFill="1" applyBorder="1" applyAlignment="1">
      <alignment horizontal="center"/>
    </xf>
    <xf numFmtId="0" fontId="21" fillId="2" borderId="0" xfId="49" applyFont="1" applyFill="1" applyBorder="1" applyAlignment="1">
      <alignment horizontal="left"/>
    </xf>
    <xf numFmtId="49" fontId="21" fillId="2" borderId="0" xfId="49" applyNumberFormat="1" applyFont="1" applyFill="1" applyBorder="1" applyAlignment="1">
      <alignment horizontal="right" wrapText="1"/>
    </xf>
    <xf numFmtId="4" fontId="21" fillId="2" borderId="0" xfId="49" applyNumberFormat="1" applyFont="1" applyFill="1" applyBorder="1" applyAlignment="1">
      <alignment horizontal="center"/>
    </xf>
    <xf numFmtId="4" fontId="20" fillId="2" borderId="0" xfId="49" applyNumberFormat="1" applyFont="1" applyFill="1" applyBorder="1" applyAlignment="1">
      <alignment horizontal="right"/>
    </xf>
    <xf numFmtId="49" fontId="1" fillId="0" borderId="0" xfId="49" applyNumberFormat="1" applyBorder="1" applyAlignment="1">
      <alignment horizontal="center"/>
    </xf>
    <xf numFmtId="0" fontId="1" fillId="0" borderId="0" xfId="49" applyBorder="1" applyAlignment="1">
      <alignment horizontal="left"/>
    </xf>
    <xf numFmtId="49" fontId="1" fillId="0" borderId="0" xfId="49" applyNumberFormat="1" applyBorder="1" applyAlignment="1">
      <alignment horizontal="right" wrapText="1"/>
    </xf>
    <xf numFmtId="4" fontId="1" fillId="0" borderId="0" xfId="49" applyNumberFormat="1" applyBorder="1" applyAlignment="1">
      <alignment horizontal="center" vertical="center"/>
    </xf>
    <xf numFmtId="43" fontId="0" fillId="0" borderId="0" xfId="51" applyFont="1" applyBorder="1" applyAlignment="1">
      <alignment horizontal="right" wrapText="1"/>
    </xf>
    <xf numFmtId="4" fontId="1" fillId="0" borderId="0" xfId="49" applyNumberFormat="1" applyBorder="1" applyAlignment="1">
      <alignment horizontal="right"/>
    </xf>
    <xf numFmtId="0" fontId="0" fillId="0" borderId="0" xfId="0" applyBorder="1"/>
    <xf numFmtId="43" fontId="0" fillId="0" borderId="0" xfId="51" applyFont="1" applyBorder="1" applyAlignment="1">
      <alignment horizontal="left"/>
    </xf>
    <xf numFmtId="0" fontId="27" fillId="0" borderId="0" xfId="50" applyFont="1" applyBorder="1" applyAlignment="1" applyProtection="1">
      <alignment horizontal="center"/>
      <protection hidden="1"/>
    </xf>
    <xf numFmtId="168" fontId="19" fillId="0" borderId="0" xfId="52" applyNumberFormat="1" applyFont="1" applyBorder="1" applyAlignment="1" applyProtection="1">
      <alignment horizontal="center"/>
      <protection hidden="1"/>
    </xf>
    <xf numFmtId="0" fontId="19" fillId="0" borderId="0" xfId="52" applyFont="1" applyBorder="1" applyAlignment="1" applyProtection="1">
      <alignment horizontal="center"/>
      <protection hidden="1"/>
    </xf>
    <xf numFmtId="169" fontId="24" fillId="0" borderId="0" xfId="52" applyNumberFormat="1" applyFont="1" applyBorder="1" applyProtection="1">
      <protection hidden="1"/>
    </xf>
    <xf numFmtId="0" fontId="25" fillId="0" borderId="0" xfId="52" applyFont="1" applyBorder="1" applyProtection="1">
      <protection hidden="1"/>
    </xf>
    <xf numFmtId="0" fontId="25" fillId="0" borderId="0" xfId="52" applyFont="1" applyBorder="1" applyAlignment="1" applyProtection="1">
      <alignment horizontal="left"/>
      <protection hidden="1"/>
    </xf>
    <xf numFmtId="0" fontId="25" fillId="0" borderId="0" xfId="52" applyFont="1" applyBorder="1" applyAlignment="1" applyProtection="1">
      <alignment horizontal="left" wrapText="1"/>
      <protection hidden="1"/>
    </xf>
    <xf numFmtId="170" fontId="26" fillId="0" borderId="0" xfId="14" applyNumberFormat="1" applyFont="1" applyFill="1" applyBorder="1" applyProtection="1">
      <protection hidden="1"/>
    </xf>
    <xf numFmtId="170" fontId="25" fillId="0" borderId="0" xfId="14" applyNumberFormat="1" applyFont="1" applyFill="1" applyBorder="1" applyProtection="1">
      <protection hidden="1"/>
    </xf>
    <xf numFmtId="170" fontId="25" fillId="0" borderId="0" xfId="14" applyNumberFormat="1" applyFont="1" applyFill="1" applyBorder="1" applyAlignment="1" applyProtection="1">
      <alignment vertical="center"/>
      <protection hidden="1"/>
    </xf>
    <xf numFmtId="169" fontId="24" fillId="0" borderId="0" xfId="52" applyNumberFormat="1" applyFont="1" applyBorder="1" applyAlignment="1" applyProtection="1">
      <alignment horizontal="center"/>
      <protection hidden="1"/>
    </xf>
    <xf numFmtId="0" fontId="24" fillId="0" borderId="0" xfId="52" applyFont="1" applyBorder="1" applyAlignment="1" applyProtection="1">
      <alignment horizontal="center"/>
      <protection hidden="1"/>
    </xf>
    <xf numFmtId="0" fontId="24" fillId="0" borderId="0" xfId="52" applyFont="1" applyBorder="1" applyAlignment="1" applyProtection="1">
      <alignment horizontal="center" wrapText="1"/>
      <protection hidden="1"/>
    </xf>
    <xf numFmtId="169" fontId="30" fillId="2" borderId="0" xfId="40" applyNumberFormat="1" applyFont="1" applyFill="1" applyBorder="1" applyAlignment="1" applyProtection="1">
      <alignment horizontal="center" vertical="center" wrapText="1"/>
      <protection hidden="1"/>
    </xf>
    <xf numFmtId="49" fontId="30" fillId="2" borderId="0" xfId="40" applyNumberFormat="1" applyFont="1" applyFill="1" applyBorder="1" applyAlignment="1" applyProtection="1">
      <alignment horizontal="center" vertical="center" wrapText="1"/>
      <protection hidden="1"/>
    </xf>
    <xf numFmtId="49" fontId="30" fillId="2" borderId="0" xfId="14" applyNumberFormat="1" applyFont="1" applyFill="1" applyBorder="1" applyAlignment="1" applyProtection="1">
      <alignment vertical="center"/>
      <protection hidden="1"/>
    </xf>
    <xf numFmtId="14" fontId="14" fillId="0" borderId="0" xfId="15" applyNumberFormat="1" applyBorder="1" applyAlignment="1">
      <alignment horizontal="center"/>
    </xf>
    <xf numFmtId="2" fontId="14" fillId="0" borderId="0" xfId="15" applyNumberFormat="1" applyBorder="1" applyAlignment="1">
      <alignment horizontal="center"/>
    </xf>
    <xf numFmtId="0" fontId="14" fillId="0" borderId="0" xfId="40" applyBorder="1" applyAlignment="1" applyProtection="1">
      <alignment horizontal="center" vertical="center" wrapText="1"/>
      <protection hidden="1"/>
    </xf>
    <xf numFmtId="4" fontId="14" fillId="0" borderId="0" xfId="40" applyNumberFormat="1" applyBorder="1" applyAlignment="1" applyProtection="1">
      <alignment horizontal="left" vertical="center" wrapText="1"/>
      <protection hidden="1"/>
    </xf>
    <xf numFmtId="170" fontId="14" fillId="0" borderId="0" xfId="40" applyNumberFormat="1" applyBorder="1" applyAlignment="1" applyProtection="1">
      <alignment vertical="center"/>
      <protection hidden="1"/>
    </xf>
    <xf numFmtId="170" fontId="14" fillId="0" borderId="0" xfId="14" applyNumberFormat="1" applyFont="1" applyFill="1" applyBorder="1" applyAlignment="1" applyProtection="1">
      <alignment vertical="center"/>
      <protection hidden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center" wrapText="1"/>
    </xf>
    <xf numFmtId="4" fontId="14" fillId="3" borderId="0" xfId="55" applyNumberFormat="1" applyFont="1" applyFill="1" applyBorder="1" applyAlignment="1">
      <alignment horizontal="center" vertical="center" wrapText="1"/>
    </xf>
    <xf numFmtId="169" fontId="14" fillId="0" borderId="0" xfId="15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5" applyNumberFormat="1" applyFont="1" applyFill="1" applyBorder="1" applyAlignment="1" applyProtection="1">
      <alignment horizontal="center" vertical="center"/>
      <protection hidden="1"/>
    </xf>
    <xf numFmtId="0" fontId="14" fillId="0" borderId="0" xfId="0" applyNumberFormat="1" applyFont="1" applyFill="1" applyBorder="1" applyAlignment="1" applyProtection="1">
      <alignment horizontal="left" vertical="center" wrapText="1"/>
      <protection hidden="1"/>
    </xf>
    <xf numFmtId="4" fontId="14" fillId="0" borderId="0" xfId="55" applyNumberFormat="1" applyFont="1" applyFill="1" applyBorder="1" applyAlignment="1" applyProtection="1">
      <alignment horizontal="left" vertical="center" wrapText="1"/>
      <protection hidden="1"/>
    </xf>
    <xf numFmtId="169" fontId="28" fillId="2" borderId="0" xfId="53" applyNumberFormat="1" applyFont="1" applyFill="1" applyBorder="1" applyAlignment="1" applyProtection="1">
      <alignment horizontal="center" vertical="center" wrapText="1"/>
      <protection hidden="1"/>
    </xf>
    <xf numFmtId="49" fontId="28" fillId="2" borderId="0" xfId="53" applyNumberFormat="1" applyFont="1" applyFill="1" applyBorder="1" applyAlignment="1" applyProtection="1">
      <alignment horizontal="center" vertical="center"/>
      <protection hidden="1"/>
    </xf>
    <xf numFmtId="0" fontId="28" fillId="2" borderId="0" xfId="53" applyFont="1" applyFill="1" applyBorder="1" applyAlignment="1" applyProtection="1">
      <alignment horizontal="left" vertical="center" wrapText="1"/>
      <protection hidden="1"/>
    </xf>
    <xf numFmtId="170" fontId="0" fillId="2" borderId="0" xfId="14" applyNumberFormat="1" applyFont="1" applyFill="1" applyBorder="1" applyAlignment="1" applyProtection="1">
      <alignment vertical="center"/>
      <protection hidden="1"/>
    </xf>
    <xf numFmtId="165" fontId="28" fillId="2" borderId="0" xfId="14" applyNumberFormat="1" applyFont="1" applyFill="1" applyBorder="1" applyAlignment="1" applyProtection="1">
      <alignment vertical="center"/>
      <protection hidden="1"/>
    </xf>
    <xf numFmtId="170" fontId="29" fillId="2" borderId="0" xfId="56" applyNumberFormat="1" applyFont="1" applyFill="1" applyBorder="1" applyAlignment="1">
      <alignment vertical="center"/>
    </xf>
    <xf numFmtId="169" fontId="14" fillId="0" borderId="0" xfId="40" applyNumberFormat="1" applyBorder="1"/>
    <xf numFmtId="0" fontId="14" fillId="0" borderId="0" xfId="40" applyBorder="1"/>
    <xf numFmtId="0" fontId="14" fillId="0" borderId="0" xfId="40" applyBorder="1" applyAlignment="1">
      <alignment wrapText="1"/>
    </xf>
    <xf numFmtId="164" fontId="14" fillId="0" borderId="0" xfId="40" applyNumberFormat="1" applyBorder="1"/>
    <xf numFmtId="0" fontId="14" fillId="0" borderId="0" xfId="40" applyBorder="1" applyAlignment="1">
      <alignment vertical="center"/>
    </xf>
    <xf numFmtId="4" fontId="14" fillId="0" borderId="0" xfId="40" applyNumberFormat="1" applyBorder="1" applyAlignment="1">
      <alignment vertical="center"/>
    </xf>
    <xf numFmtId="170" fontId="14" fillId="0" borderId="0" xfId="40" applyNumberFormat="1" applyBorder="1"/>
    <xf numFmtId="49" fontId="22" fillId="0" borderId="0" xfId="49" applyNumberFormat="1" applyFont="1" applyBorder="1" applyAlignment="1">
      <alignment horizontal="center"/>
    </xf>
    <xf numFmtId="4" fontId="20" fillId="0" borderId="0" xfId="49" applyNumberFormat="1" applyFont="1" applyBorder="1" applyAlignment="1">
      <alignment horizontal="center" vertical="center"/>
    </xf>
  </cellXfs>
  <cellStyles count="57">
    <cellStyle name="Millares 10" xfId="34"/>
    <cellStyle name="Millares 11" xfId="36"/>
    <cellStyle name="Millares 12" xfId="38"/>
    <cellStyle name="Millares 13" xfId="48"/>
    <cellStyle name="Millares 13 2" xfId="51"/>
    <cellStyle name="Millares 2" xfId="1"/>
    <cellStyle name="Millares 3" xfId="8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" xfId="56"/>
    <cellStyle name="Moneda 2" xfId="20"/>
    <cellStyle name="Normal" xfId="0" builtinId="0"/>
    <cellStyle name="Normal 10" xfId="47"/>
    <cellStyle name="Normal 10 2" xfId="49"/>
    <cellStyle name="Normal 2" xfId="2"/>
    <cellStyle name="Normal 2 2" xfId="6"/>
    <cellStyle name="Normal 2 2 2" xfId="15"/>
    <cellStyle name="Normal 2 2 2 2" xfId="4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5"/>
    <cellStyle name="Porcentual 2" xfId="3"/>
    <cellStyle name="Porcentual 3" xfId="11"/>
    <cellStyle name="Porcentual 3 2" xfId="2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0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</xdr:col>
      <xdr:colOff>477879</xdr:colOff>
      <xdr:row>39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2168E01E-21F8-4F48-AF9C-9FFF702D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84880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749817</xdr:colOff>
      <xdr:row>39</xdr:row>
      <xdr:rowOff>0</xdr:rowOff>
    </xdr:from>
    <xdr:to>
      <xdr:col>3</xdr:col>
      <xdr:colOff>308629</xdr:colOff>
      <xdr:row>39</xdr:row>
      <xdr:rowOff>1144</xdr:rowOff>
    </xdr:to>
    <xdr:pic>
      <xdr:nvPicPr>
        <xdr:cNvPr id="3" name="Imagen 2" descr="C:\Users\Monitoreo\Downloads\logo_cibaooccidental-2-01 (1).png">
          <a:extLst>
            <a:ext uri="{FF2B5EF4-FFF2-40B4-BE49-F238E27FC236}">
              <a16:creationId xmlns:a16="http://schemas.microsoft.com/office/drawing/2014/main" id="{6795E4C1-202C-43E5-97DE-FD6ED27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7017" y="16184880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66674</xdr:rowOff>
    </xdr:from>
    <xdr:to>
      <xdr:col>1</xdr:col>
      <xdr:colOff>477879</xdr:colOff>
      <xdr:row>41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C9E2270B-5DB7-413D-ADEC-EA067B59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63034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42</xdr:row>
      <xdr:rowOff>78582</xdr:rowOff>
    </xdr:from>
    <xdr:to>
      <xdr:col>3</xdr:col>
      <xdr:colOff>2027017</xdr:colOff>
      <xdr:row>42</xdr:row>
      <xdr:rowOff>79726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C05C8035-AA0B-46B8-9F28-3484A4A8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98517" y="1685782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</xdr:row>
      <xdr:rowOff>124408</xdr:rowOff>
    </xdr:from>
    <xdr:ext cx="1516380" cy="552062"/>
    <xdr:pic>
      <xdr:nvPicPr>
        <xdr:cNvPr id="9" name="9 Imagen">
          <a:extLst>
            <a:ext uri="{FF2B5EF4-FFF2-40B4-BE49-F238E27FC236}">
              <a16:creationId xmlns:a16="http://schemas.microsoft.com/office/drawing/2014/main" id="{F30FEC1D-4453-454D-9100-ADA8357E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49" y="295469"/>
          <a:ext cx="1516380" cy="552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202162</xdr:colOff>
      <xdr:row>39</xdr:row>
      <xdr:rowOff>163286</xdr:rowOff>
    </xdr:from>
    <xdr:ext cx="1314217" cy="606490"/>
    <xdr:pic>
      <xdr:nvPicPr>
        <xdr:cNvPr id="10" name="9 Imagen">
          <a:extLst>
            <a:ext uri="{FF2B5EF4-FFF2-40B4-BE49-F238E27FC236}">
              <a16:creationId xmlns:a16="http://schemas.microsoft.com/office/drawing/2014/main" id="{F7F00A75-4830-42CB-B4A6-66007E9D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11" y="9322837"/>
          <a:ext cx="1314217" cy="60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a234" displayName="Tabla234" ref="A46:G56" totalsRowShown="0" headerRowDxfId="10" dataDxfId="8" headerRowBorderDxfId="9" tableBorderDxfId="7">
  <tableColumns count="7">
    <tableColumn id="1" name="Fecha De Pago" dataDxfId="6"/>
    <tableColumn id="2" name="No.Ck/Transf" dataDxfId="5"/>
    <tableColumn id="3" name="Nombre" dataDxfId="4"/>
    <tableColumn id="4" name="Descripcion" dataDxfId="3"/>
    <tableColumn id="5" name="Ingresos " dataDxfId="2"/>
    <tableColumn id="6" name="Egresos" dataDxfId="1"/>
    <tableColumn id="7" name="Balance" dataDxfId="0">
      <calculatedColumnFormula>+Tabla234[[#This Row],[Ingresos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view="pageBreakPreview" zoomScale="98" zoomScaleNormal="98" zoomScaleSheetLayoutView="98" workbookViewId="0">
      <selection activeCell="J8" sqref="J8"/>
    </sheetView>
  </sheetViews>
  <sheetFormatPr baseColWidth="10" defaultRowHeight="12.75" x14ac:dyDescent="0.2"/>
  <cols>
    <col min="1" max="1" width="10.85546875" customWidth="1"/>
    <col min="2" max="2" width="20.7109375" customWidth="1"/>
    <col min="3" max="3" width="25" customWidth="1"/>
    <col min="4" max="4" width="32.140625" customWidth="1"/>
    <col min="5" max="5" width="14.28515625" customWidth="1"/>
    <col min="6" max="6" width="14.7109375" customWidth="1"/>
    <col min="7" max="7" width="18.7109375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2" t="s">
        <v>39</v>
      </c>
      <c r="B2" s="2"/>
      <c r="C2" s="2"/>
      <c r="D2" s="2"/>
      <c r="E2" s="2"/>
      <c r="F2" s="2"/>
      <c r="G2" s="2"/>
    </row>
    <row r="3" spans="1:7" x14ac:dyDescent="0.2">
      <c r="A3" s="3"/>
      <c r="B3" s="3"/>
      <c r="C3" s="3" t="s">
        <v>17</v>
      </c>
      <c r="D3" s="3"/>
      <c r="E3" s="3"/>
      <c r="F3" s="3"/>
      <c r="G3" s="3"/>
    </row>
    <row r="4" spans="1:7" x14ac:dyDescent="0.2">
      <c r="A4" s="2" t="s">
        <v>5</v>
      </c>
      <c r="B4" s="2"/>
      <c r="C4" s="2"/>
      <c r="D4" s="2"/>
      <c r="E4" s="2"/>
      <c r="F4" s="2"/>
      <c r="G4" s="2"/>
    </row>
    <row r="5" spans="1:7" ht="18" x14ac:dyDescent="0.25">
      <c r="A5" s="4"/>
      <c r="B5" s="4"/>
      <c r="C5" s="4"/>
      <c r="D5" s="4"/>
      <c r="E5" s="4"/>
      <c r="F5" s="4"/>
      <c r="G5" s="4"/>
    </row>
    <row r="6" spans="1:7" x14ac:dyDescent="0.2">
      <c r="A6" s="5" t="s">
        <v>1</v>
      </c>
      <c r="B6" s="6" t="s">
        <v>6</v>
      </c>
      <c r="C6" s="7" t="s">
        <v>7</v>
      </c>
      <c r="D6" s="6" t="s">
        <v>8</v>
      </c>
      <c r="E6" s="8" t="s">
        <v>9</v>
      </c>
      <c r="F6" s="9" t="s">
        <v>10</v>
      </c>
      <c r="G6" s="10" t="s">
        <v>11</v>
      </c>
    </row>
    <row r="7" spans="1:7" ht="16.149999999999999" customHeight="1" x14ac:dyDescent="0.2">
      <c r="A7" s="11"/>
      <c r="B7" s="12"/>
      <c r="C7" s="13" t="s">
        <v>12</v>
      </c>
      <c r="D7" s="13"/>
      <c r="E7" s="14">
        <f>895450.48-78554.58</f>
        <v>816895.9</v>
      </c>
      <c r="F7" s="14"/>
      <c r="G7" s="14">
        <f>+E7+F7</f>
        <v>816895.9</v>
      </c>
    </row>
    <row r="8" spans="1:7" ht="27.6" customHeight="1" x14ac:dyDescent="0.2">
      <c r="A8" s="11">
        <v>46121</v>
      </c>
      <c r="B8" s="12" t="s">
        <v>56</v>
      </c>
      <c r="C8" s="13" t="s">
        <v>54</v>
      </c>
      <c r="D8" s="15" t="s">
        <v>55</v>
      </c>
      <c r="E8" s="14">
        <v>78554.58</v>
      </c>
      <c r="F8" s="14"/>
      <c r="G8" s="14">
        <f>+G7+E8</f>
        <v>895450.48</v>
      </c>
    </row>
    <row r="9" spans="1:7" ht="29.45" customHeight="1" x14ac:dyDescent="0.2">
      <c r="A9" s="11">
        <v>46121</v>
      </c>
      <c r="B9" s="12" t="s">
        <v>57</v>
      </c>
      <c r="C9" s="13" t="s">
        <v>54</v>
      </c>
      <c r="D9" s="15" t="s">
        <v>55</v>
      </c>
      <c r="E9" s="14">
        <v>3741.78</v>
      </c>
      <c r="F9" s="14"/>
      <c r="G9" s="14">
        <f t="shared" ref="G9:G14" si="0">+G8+E9</f>
        <v>899192.26</v>
      </c>
    </row>
    <row r="10" spans="1:7" ht="33.6" customHeight="1" x14ac:dyDescent="0.2">
      <c r="A10" s="11">
        <v>46125</v>
      </c>
      <c r="B10" s="12" t="s">
        <v>58</v>
      </c>
      <c r="C10" s="13" t="s">
        <v>50</v>
      </c>
      <c r="D10" s="15" t="s">
        <v>51</v>
      </c>
      <c r="E10" s="14">
        <v>1700</v>
      </c>
      <c r="F10" s="14"/>
      <c r="G10" s="14">
        <f t="shared" si="0"/>
        <v>900892.26</v>
      </c>
    </row>
    <row r="11" spans="1:7" ht="33.6" customHeight="1" x14ac:dyDescent="0.2">
      <c r="A11" s="11">
        <v>46125</v>
      </c>
      <c r="B11" s="12" t="s">
        <v>59</v>
      </c>
      <c r="C11" s="16" t="s">
        <v>52</v>
      </c>
      <c r="D11" s="15" t="s">
        <v>53</v>
      </c>
      <c r="E11" s="14">
        <v>20675</v>
      </c>
      <c r="F11" s="14"/>
      <c r="G11" s="14">
        <f t="shared" si="0"/>
        <v>921567.26</v>
      </c>
    </row>
    <row r="12" spans="1:7" ht="33.6" customHeight="1" x14ac:dyDescent="0.2">
      <c r="A12" s="11">
        <v>46128</v>
      </c>
      <c r="B12" s="12" t="s">
        <v>60</v>
      </c>
      <c r="C12" s="13" t="s">
        <v>54</v>
      </c>
      <c r="D12" s="15" t="s">
        <v>55</v>
      </c>
      <c r="E12" s="14">
        <v>205249.77</v>
      </c>
      <c r="F12" s="14"/>
      <c r="G12" s="14">
        <f t="shared" si="0"/>
        <v>1126817.03</v>
      </c>
    </row>
    <row r="13" spans="1:7" ht="30" customHeight="1" x14ac:dyDescent="0.2">
      <c r="A13" s="11">
        <v>46129</v>
      </c>
      <c r="B13" s="12" t="s">
        <v>61</v>
      </c>
      <c r="C13" s="13" t="s">
        <v>52</v>
      </c>
      <c r="D13" s="15" t="s">
        <v>53</v>
      </c>
      <c r="E13" s="14">
        <v>6560</v>
      </c>
      <c r="F13" s="14"/>
      <c r="G13" s="14">
        <f t="shared" si="0"/>
        <v>1133377.03</v>
      </c>
    </row>
    <row r="14" spans="1:7" ht="33.6" customHeight="1" x14ac:dyDescent="0.2">
      <c r="A14" s="11">
        <v>46129</v>
      </c>
      <c r="B14" s="12" t="s">
        <v>62</v>
      </c>
      <c r="C14" s="13" t="s">
        <v>50</v>
      </c>
      <c r="D14" s="15" t="s">
        <v>51</v>
      </c>
      <c r="E14" s="14">
        <v>2600</v>
      </c>
      <c r="F14" s="14"/>
      <c r="G14" s="14">
        <f t="shared" si="0"/>
        <v>1135977.03</v>
      </c>
    </row>
    <row r="15" spans="1:7" ht="28.15" customHeight="1" x14ac:dyDescent="0.2">
      <c r="A15" s="11">
        <v>46135</v>
      </c>
      <c r="B15" s="17">
        <v>42257397047</v>
      </c>
      <c r="C15" s="13" t="s">
        <v>63</v>
      </c>
      <c r="D15" s="15" t="s">
        <v>64</v>
      </c>
      <c r="E15" s="14"/>
      <c r="F15" s="14">
        <v>10230.98</v>
      </c>
      <c r="G15" s="14">
        <f>+G14-F15</f>
        <v>1125746.05</v>
      </c>
    </row>
    <row r="16" spans="1:7" ht="26.45" customHeight="1" x14ac:dyDescent="0.2">
      <c r="A16" s="11">
        <v>46136</v>
      </c>
      <c r="B16" s="12" t="s">
        <v>65</v>
      </c>
      <c r="C16" s="13" t="s">
        <v>50</v>
      </c>
      <c r="D16" s="15" t="s">
        <v>51</v>
      </c>
      <c r="E16" s="14">
        <v>1300</v>
      </c>
      <c r="F16" s="18"/>
      <c r="G16" s="18">
        <f>+G15+E16</f>
        <v>1127046.05</v>
      </c>
    </row>
    <row r="17" spans="1:7" ht="30" customHeight="1" x14ac:dyDescent="0.2">
      <c r="A17" s="11">
        <v>46136</v>
      </c>
      <c r="B17" s="12" t="s">
        <v>66</v>
      </c>
      <c r="C17" s="13" t="s">
        <v>52</v>
      </c>
      <c r="D17" s="15" t="s">
        <v>53</v>
      </c>
      <c r="E17" s="14">
        <v>16612</v>
      </c>
      <c r="F17" s="14"/>
      <c r="G17" s="18">
        <f>+G16+E17</f>
        <v>1143658.05</v>
      </c>
    </row>
    <row r="18" spans="1:7" ht="25.5" x14ac:dyDescent="0.2">
      <c r="A18" s="19">
        <v>46139</v>
      </c>
      <c r="B18" s="12">
        <v>42277527446</v>
      </c>
      <c r="C18" s="13" t="s">
        <v>70</v>
      </c>
      <c r="D18" s="15" t="s">
        <v>69</v>
      </c>
      <c r="E18" s="14"/>
      <c r="F18" s="14">
        <v>16476.560000000001</v>
      </c>
      <c r="G18" s="18">
        <f>+G17-F18</f>
        <v>1127181.49</v>
      </c>
    </row>
    <row r="19" spans="1:7" ht="38.25" x14ac:dyDescent="0.2">
      <c r="A19" s="20">
        <v>46139</v>
      </c>
      <c r="B19" s="17">
        <v>42277545530</v>
      </c>
      <c r="C19" s="16" t="s">
        <v>67</v>
      </c>
      <c r="D19" s="15" t="s">
        <v>68</v>
      </c>
      <c r="E19" s="14"/>
      <c r="F19" s="14">
        <v>18000</v>
      </c>
      <c r="G19" s="18">
        <f t="shared" ref="G19:G25" si="1">+G18-F19</f>
        <v>1109181.49</v>
      </c>
    </row>
    <row r="20" spans="1:7" ht="38.25" x14ac:dyDescent="0.2">
      <c r="A20" s="21">
        <v>46139</v>
      </c>
      <c r="B20" s="22">
        <v>42277563252</v>
      </c>
      <c r="C20" s="23" t="s">
        <v>30</v>
      </c>
      <c r="D20" s="15" t="s">
        <v>71</v>
      </c>
      <c r="E20" s="14"/>
      <c r="F20" s="14">
        <v>15297.810000000001</v>
      </c>
      <c r="G20" s="18">
        <f t="shared" si="1"/>
        <v>1093883.68</v>
      </c>
    </row>
    <row r="21" spans="1:7" ht="27" customHeight="1" x14ac:dyDescent="0.2">
      <c r="A21" s="21">
        <v>46139</v>
      </c>
      <c r="B21" s="22">
        <v>42277607328</v>
      </c>
      <c r="C21" s="23" t="s">
        <v>72</v>
      </c>
      <c r="D21" s="15" t="s">
        <v>73</v>
      </c>
      <c r="E21" s="14"/>
      <c r="F21" s="14">
        <v>10384</v>
      </c>
      <c r="G21" s="18">
        <f t="shared" si="1"/>
        <v>1083499.68</v>
      </c>
    </row>
    <row r="22" spans="1:7" ht="27" customHeight="1" x14ac:dyDescent="0.2">
      <c r="A22" s="21">
        <v>46139</v>
      </c>
      <c r="B22" s="22">
        <v>42277633610</v>
      </c>
      <c r="C22" s="23" t="s">
        <v>76</v>
      </c>
      <c r="D22" s="15" t="s">
        <v>74</v>
      </c>
      <c r="E22" s="14"/>
      <c r="F22" s="14">
        <v>12300</v>
      </c>
      <c r="G22" s="18">
        <f t="shared" si="1"/>
        <v>1071199.68</v>
      </c>
    </row>
    <row r="23" spans="1:7" ht="31.9" customHeight="1" x14ac:dyDescent="0.2">
      <c r="A23" s="21">
        <v>46139</v>
      </c>
      <c r="B23" s="22">
        <v>4227822875</v>
      </c>
      <c r="C23" s="23" t="s">
        <v>76</v>
      </c>
      <c r="D23" s="15" t="s">
        <v>75</v>
      </c>
      <c r="E23" s="14"/>
      <c r="F23" s="14">
        <v>2000</v>
      </c>
      <c r="G23" s="18">
        <f t="shared" si="1"/>
        <v>1069199.68</v>
      </c>
    </row>
    <row r="24" spans="1:7" ht="29.45" customHeight="1" x14ac:dyDescent="0.2">
      <c r="A24" s="21">
        <v>46139</v>
      </c>
      <c r="B24" s="22">
        <v>42278508988</v>
      </c>
      <c r="C24" s="24" t="s">
        <v>26</v>
      </c>
      <c r="D24" s="15" t="s">
        <v>35</v>
      </c>
      <c r="E24" s="14"/>
      <c r="F24" s="14">
        <v>4974.08</v>
      </c>
      <c r="G24" s="18">
        <f t="shared" si="1"/>
        <v>1064225.5999999999</v>
      </c>
    </row>
    <row r="25" spans="1:7" ht="68.45" customHeight="1" x14ac:dyDescent="0.2">
      <c r="A25" s="21">
        <v>46139</v>
      </c>
      <c r="B25" s="22">
        <v>42290826994</v>
      </c>
      <c r="C25" s="23" t="s">
        <v>78</v>
      </c>
      <c r="D25" s="15" t="s">
        <v>77</v>
      </c>
      <c r="E25" s="14"/>
      <c r="F25" s="14">
        <v>59732.07</v>
      </c>
      <c r="G25" s="18">
        <f t="shared" si="1"/>
        <v>1004493.5299999999</v>
      </c>
    </row>
    <row r="26" spans="1:7" ht="27.6" customHeight="1" x14ac:dyDescent="0.2">
      <c r="A26" s="21">
        <v>46142</v>
      </c>
      <c r="B26" s="22">
        <v>42300209239</v>
      </c>
      <c r="C26" s="13" t="s">
        <v>50</v>
      </c>
      <c r="D26" s="15" t="s">
        <v>51</v>
      </c>
      <c r="E26" s="14">
        <v>2000</v>
      </c>
      <c r="F26" s="14"/>
      <c r="G26" s="18">
        <f>+G25+E26</f>
        <v>1006493.5299999999</v>
      </c>
    </row>
    <row r="27" spans="1:7" ht="31.15" customHeight="1" x14ac:dyDescent="0.2">
      <c r="A27" s="21">
        <v>46142</v>
      </c>
      <c r="B27" s="22">
        <v>42300227666</v>
      </c>
      <c r="C27" s="13" t="s">
        <v>52</v>
      </c>
      <c r="D27" s="15" t="s">
        <v>53</v>
      </c>
      <c r="E27" s="14">
        <v>5070</v>
      </c>
      <c r="F27" s="14"/>
      <c r="G27" s="18">
        <f>+G26+E27</f>
        <v>1011563.5299999999</v>
      </c>
    </row>
    <row r="28" spans="1:7" ht="24" customHeight="1" x14ac:dyDescent="0.2">
      <c r="A28" s="19" t="s">
        <v>49</v>
      </c>
      <c r="B28" s="12"/>
      <c r="C28" s="25" t="s">
        <v>13</v>
      </c>
      <c r="D28" s="13" t="s">
        <v>2</v>
      </c>
      <c r="E28" s="14"/>
      <c r="F28" s="26">
        <v>471.64</v>
      </c>
      <c r="G28" s="14">
        <f>+G27-F28</f>
        <v>1011091.8899999999</v>
      </c>
    </row>
    <row r="29" spans="1:7" x14ac:dyDescent="0.2">
      <c r="A29" s="27" t="s">
        <v>14</v>
      </c>
      <c r="B29" s="27"/>
      <c r="C29" s="27"/>
      <c r="D29" s="27"/>
      <c r="E29" s="28">
        <f>SUM(E8:E28)</f>
        <v>344063.13</v>
      </c>
      <c r="F29" s="29">
        <f>SUM(F14:F28)</f>
        <v>149867.14000000001</v>
      </c>
      <c r="G29" s="30">
        <f>+G28</f>
        <v>1011091.8899999999</v>
      </c>
    </row>
    <row r="30" spans="1:7" ht="18" x14ac:dyDescent="0.25">
      <c r="A30" s="31"/>
      <c r="B30" s="31"/>
      <c r="C30" s="32"/>
      <c r="D30" s="33"/>
      <c r="E30" s="34"/>
      <c r="F30" s="35"/>
      <c r="G30" s="36"/>
    </row>
    <row r="31" spans="1:7" ht="18" x14ac:dyDescent="0.25">
      <c r="A31" s="31"/>
      <c r="B31" s="31"/>
      <c r="C31" s="32"/>
      <c r="D31" s="33"/>
      <c r="E31" s="34"/>
      <c r="F31" s="35"/>
      <c r="G31" s="36"/>
    </row>
    <row r="32" spans="1:7" ht="18" x14ac:dyDescent="0.25">
      <c r="A32" s="31"/>
      <c r="B32" s="31"/>
      <c r="C32" s="32"/>
      <c r="D32" s="33"/>
      <c r="E32" s="34"/>
      <c r="F32" s="35"/>
      <c r="G32" s="36"/>
    </row>
    <row r="33" spans="1:7" ht="18.75" x14ac:dyDescent="0.3">
      <c r="A33" s="37"/>
      <c r="B33" s="38" t="s">
        <v>15</v>
      </c>
      <c r="C33" s="39"/>
      <c r="D33" s="40"/>
      <c r="E33" s="41" t="s">
        <v>16</v>
      </c>
      <c r="F33" s="41"/>
      <c r="G33" s="42"/>
    </row>
    <row r="34" spans="1:7" ht="18.75" x14ac:dyDescent="0.3">
      <c r="A34" s="37"/>
      <c r="B34" s="38" t="s">
        <v>3</v>
      </c>
      <c r="C34" s="39"/>
      <c r="D34" s="40"/>
      <c r="E34" s="41" t="s">
        <v>4</v>
      </c>
      <c r="F34" s="41"/>
      <c r="G34" s="42"/>
    </row>
    <row r="35" spans="1:7" ht="15" x14ac:dyDescent="0.25">
      <c r="A35" s="43"/>
      <c r="B35" s="43"/>
      <c r="C35" s="44"/>
      <c r="D35" s="45"/>
      <c r="E35" s="46"/>
      <c r="F35" s="47"/>
      <c r="G35" s="48"/>
    </row>
    <row r="36" spans="1:7" x14ac:dyDescent="0.2">
      <c r="A36" s="49"/>
      <c r="B36" s="49"/>
      <c r="C36" s="49"/>
      <c r="D36" s="49"/>
      <c r="E36" s="49"/>
      <c r="F36" s="49"/>
      <c r="G36" s="49"/>
    </row>
    <row r="37" spans="1:7" x14ac:dyDescent="0.2">
      <c r="A37" s="49"/>
      <c r="B37" s="49"/>
      <c r="C37" s="49"/>
      <c r="D37" s="49"/>
      <c r="E37" s="49"/>
      <c r="F37" s="49"/>
      <c r="G37" s="49"/>
    </row>
    <row r="38" spans="1:7" ht="15" x14ac:dyDescent="0.25">
      <c r="A38" s="43"/>
      <c r="B38" s="43"/>
      <c r="C38" s="50"/>
      <c r="D38" s="45"/>
      <c r="E38" s="46"/>
      <c r="F38" s="47"/>
      <c r="G38" s="48"/>
    </row>
    <row r="39" spans="1:7" ht="15" x14ac:dyDescent="0.25">
      <c r="A39" s="43"/>
      <c r="B39" s="43"/>
      <c r="C39" s="50"/>
      <c r="D39" s="45"/>
      <c r="E39" s="46"/>
      <c r="F39" s="47"/>
      <c r="G39" s="48"/>
    </row>
    <row r="40" spans="1:7" ht="15" x14ac:dyDescent="0.25">
      <c r="A40" s="43"/>
      <c r="B40" s="43"/>
      <c r="C40" s="50"/>
      <c r="D40" s="45"/>
      <c r="E40" s="46"/>
      <c r="F40" s="47"/>
      <c r="G40" s="48"/>
    </row>
    <row r="41" spans="1:7" ht="15.75" x14ac:dyDescent="0.25">
      <c r="A41" s="51" t="s">
        <v>18</v>
      </c>
      <c r="B41" s="51"/>
      <c r="C41" s="51"/>
      <c r="D41" s="51"/>
      <c r="E41" s="51"/>
      <c r="F41" s="51"/>
      <c r="G41" s="51"/>
    </row>
    <row r="42" spans="1:7" x14ac:dyDescent="0.2">
      <c r="A42" s="52" t="s">
        <v>48</v>
      </c>
      <c r="B42" s="52"/>
      <c r="C42" s="52"/>
      <c r="D42" s="52"/>
      <c r="E42" s="52"/>
      <c r="F42" s="52"/>
      <c r="G42" s="52"/>
    </row>
    <row r="43" spans="1:7" x14ac:dyDescent="0.2">
      <c r="A43" s="53" t="s">
        <v>19</v>
      </c>
      <c r="B43" s="53"/>
      <c r="C43" s="53"/>
      <c r="D43" s="53"/>
      <c r="E43" s="53"/>
      <c r="F43" s="53"/>
      <c r="G43" s="53"/>
    </row>
    <row r="44" spans="1:7" x14ac:dyDescent="0.2">
      <c r="A44" s="54"/>
      <c r="B44" s="55"/>
      <c r="C44" s="56"/>
      <c r="D44" s="57"/>
      <c r="E44" s="58"/>
      <c r="F44" s="59"/>
      <c r="G44" s="60"/>
    </row>
    <row r="45" spans="1:7" x14ac:dyDescent="0.2">
      <c r="A45" s="61" t="s">
        <v>20</v>
      </c>
      <c r="B45" s="62"/>
      <c r="C45" s="62"/>
      <c r="D45" s="63"/>
      <c r="E45" s="62"/>
      <c r="F45" s="62"/>
      <c r="G45" s="62"/>
    </row>
    <row r="46" spans="1:7" ht="31.5" x14ac:dyDescent="0.2">
      <c r="A46" s="64" t="s">
        <v>36</v>
      </c>
      <c r="B46" s="65" t="s">
        <v>21</v>
      </c>
      <c r="C46" s="65" t="s">
        <v>37</v>
      </c>
      <c r="D46" s="65" t="s">
        <v>22</v>
      </c>
      <c r="E46" s="65" t="s">
        <v>23</v>
      </c>
      <c r="F46" s="65" t="s">
        <v>24</v>
      </c>
      <c r="G46" s="66" t="s">
        <v>38</v>
      </c>
    </row>
    <row r="47" spans="1:7" x14ac:dyDescent="0.2">
      <c r="A47" s="67">
        <v>46141</v>
      </c>
      <c r="B47" s="68">
        <v>4524000000001</v>
      </c>
      <c r="C47" s="69" t="s">
        <v>25</v>
      </c>
      <c r="D47" s="70" t="s">
        <v>40</v>
      </c>
      <c r="E47" s="71">
        <v>275000</v>
      </c>
      <c r="F47" s="71"/>
      <c r="G47" s="72">
        <f>+Tabla234[[#This Row],[Ingresos ]]</f>
        <v>275000</v>
      </c>
    </row>
    <row r="48" spans="1:7" ht="38.25" x14ac:dyDescent="0.2">
      <c r="A48" s="67">
        <v>46141</v>
      </c>
      <c r="B48" s="25">
        <v>42294139811</v>
      </c>
      <c r="C48" s="73" t="s">
        <v>41</v>
      </c>
      <c r="D48" s="74" t="s">
        <v>45</v>
      </c>
      <c r="E48" s="72"/>
      <c r="F48" s="72">
        <v>125489.5</v>
      </c>
      <c r="G48" s="72">
        <f>+G47-Tabla234[[#This Row],[Egresos]]</f>
        <v>149510.5</v>
      </c>
    </row>
    <row r="49" spans="1:7" ht="25.5" x14ac:dyDescent="0.2">
      <c r="A49" s="67">
        <v>46141</v>
      </c>
      <c r="B49" s="25">
        <v>42294155214</v>
      </c>
      <c r="C49" s="73" t="s">
        <v>30</v>
      </c>
      <c r="D49" s="75" t="s">
        <v>32</v>
      </c>
      <c r="E49" s="72"/>
      <c r="F49" s="72">
        <v>59844.08</v>
      </c>
      <c r="G49" s="72">
        <f>+G48-Tabla234[[#This Row],[Egresos]]</f>
        <v>89666.42</v>
      </c>
    </row>
    <row r="50" spans="1:7" ht="38.25" x14ac:dyDescent="0.2">
      <c r="A50" s="67">
        <v>46141</v>
      </c>
      <c r="B50" s="25">
        <v>42294176538</v>
      </c>
      <c r="C50" s="74" t="s">
        <v>31</v>
      </c>
      <c r="D50" s="75" t="s">
        <v>33</v>
      </c>
      <c r="E50" s="72"/>
      <c r="F50" s="72">
        <v>51764.800000000003</v>
      </c>
      <c r="G50" s="72">
        <f>+G49-Tabla234[[#This Row],[Egresos]]</f>
        <v>37901.619999999995</v>
      </c>
    </row>
    <row r="51" spans="1:7" ht="38.25" x14ac:dyDescent="0.2">
      <c r="A51" s="67">
        <v>46141</v>
      </c>
      <c r="B51" s="22">
        <v>42294223818</v>
      </c>
      <c r="C51" s="74" t="s">
        <v>42</v>
      </c>
      <c r="D51" s="75" t="s">
        <v>46</v>
      </c>
      <c r="E51" s="72"/>
      <c r="F51" s="72">
        <v>26655.9</v>
      </c>
      <c r="G51" s="72">
        <f>+G50-Tabla234[[#This Row],[Egresos]]</f>
        <v>11245.719999999994</v>
      </c>
    </row>
    <row r="52" spans="1:7" ht="38.25" x14ac:dyDescent="0.2">
      <c r="A52" s="67">
        <v>46141</v>
      </c>
      <c r="B52" s="25">
        <v>42294244031</v>
      </c>
      <c r="C52" s="74" t="s">
        <v>43</v>
      </c>
      <c r="D52" s="75" t="s">
        <v>34</v>
      </c>
      <c r="E52" s="72"/>
      <c r="F52" s="72">
        <v>9350</v>
      </c>
      <c r="G52" s="72">
        <f>+G51-Tabla234[[#This Row],[Egresos]]</f>
        <v>1895.7199999999939</v>
      </c>
    </row>
    <row r="53" spans="1:7" ht="25.5" x14ac:dyDescent="0.2">
      <c r="A53" s="67">
        <v>46142</v>
      </c>
      <c r="B53" s="25">
        <v>42297737753</v>
      </c>
      <c r="C53" s="74" t="s">
        <v>44</v>
      </c>
      <c r="D53" s="75" t="s">
        <v>47</v>
      </c>
      <c r="E53" s="72"/>
      <c r="F53" s="72">
        <v>1084</v>
      </c>
      <c r="G53" s="72">
        <f>+G52-Tabla234[[#This Row],[Egresos]]</f>
        <v>811.71999999999389</v>
      </c>
    </row>
    <row r="54" spans="1:7" ht="25.5" x14ac:dyDescent="0.2">
      <c r="A54" s="67">
        <v>46142</v>
      </c>
      <c r="B54" s="25">
        <v>42297903284</v>
      </c>
      <c r="C54" s="74" t="s">
        <v>26</v>
      </c>
      <c r="D54" s="75" t="s">
        <v>35</v>
      </c>
      <c r="E54" s="72"/>
      <c r="F54" s="72"/>
      <c r="G54" s="72">
        <f>+G53-Tabla234[[#This Row],[Egresos]]</f>
        <v>811.71999999999389</v>
      </c>
    </row>
    <row r="55" spans="1:7" x14ac:dyDescent="0.2">
      <c r="A55" s="67"/>
      <c r="B55" s="25"/>
      <c r="C55" s="74" t="s">
        <v>13</v>
      </c>
      <c r="D55" s="75" t="s">
        <v>2</v>
      </c>
      <c r="E55" s="72"/>
      <c r="F55" s="72">
        <v>811.22</v>
      </c>
      <c r="G55" s="72">
        <f>+G54-Tabla234[[#This Row],[Egresos]]</f>
        <v>0.49999999999386091</v>
      </c>
    </row>
    <row r="56" spans="1:7" x14ac:dyDescent="0.2">
      <c r="A56" s="76"/>
      <c r="B56" s="77"/>
      <c r="C56" s="78"/>
      <c r="D56" s="79"/>
      <c r="E56" s="72"/>
      <c r="F56" s="72">
        <v>0.5</v>
      </c>
      <c r="G56" s="72">
        <f>+G55-Tabla234[[#This Row],[Egresos]]</f>
        <v>-6.1390892369672656E-12</v>
      </c>
    </row>
    <row r="57" spans="1:7" x14ac:dyDescent="0.2">
      <c r="A57" s="80"/>
      <c r="B57" s="81"/>
      <c r="C57" s="82" t="s">
        <v>27</v>
      </c>
      <c r="D57" s="82"/>
      <c r="E57" s="83">
        <f>SUM(E47:E56)</f>
        <v>275000</v>
      </c>
      <c r="F57" s="84"/>
      <c r="G57" s="85">
        <f>+G56</f>
        <v>-6.1390892369672656E-12</v>
      </c>
    </row>
    <row r="58" spans="1:7" x14ac:dyDescent="0.2">
      <c r="A58" s="86"/>
      <c r="B58" s="87"/>
      <c r="C58" s="87"/>
      <c r="D58" s="88"/>
      <c r="E58" s="87"/>
      <c r="F58" s="89"/>
      <c r="G58" s="90"/>
    </row>
    <row r="59" spans="1:7" x14ac:dyDescent="0.2">
      <c r="A59" s="86"/>
      <c r="B59" s="87"/>
      <c r="C59" s="87"/>
      <c r="D59" s="88"/>
      <c r="E59" s="87"/>
      <c r="F59" s="87"/>
      <c r="G59" s="91"/>
    </row>
    <row r="60" spans="1:7" x14ac:dyDescent="0.2">
      <c r="A60" s="86"/>
      <c r="B60" s="87"/>
      <c r="C60" s="87" t="s">
        <v>28</v>
      </c>
      <c r="D60" s="88"/>
      <c r="E60" s="89"/>
      <c r="F60" s="92"/>
      <c r="G60" s="90"/>
    </row>
    <row r="61" spans="1:7" ht="18" x14ac:dyDescent="0.25">
      <c r="A61" s="31"/>
      <c r="B61" s="31"/>
      <c r="C61" s="32"/>
      <c r="D61" s="33"/>
      <c r="E61" s="34"/>
      <c r="F61" s="35"/>
      <c r="G61" s="36"/>
    </row>
    <row r="62" spans="1:7" ht="18.75" x14ac:dyDescent="0.3">
      <c r="A62" s="37"/>
      <c r="B62" s="38" t="s">
        <v>15</v>
      </c>
      <c r="C62" s="39"/>
      <c r="D62" s="40"/>
      <c r="E62" s="41" t="s">
        <v>16</v>
      </c>
      <c r="F62" s="41"/>
      <c r="G62" s="42"/>
    </row>
    <row r="63" spans="1:7" ht="18.75" x14ac:dyDescent="0.25">
      <c r="A63" s="43"/>
      <c r="B63" s="93" t="s">
        <v>3</v>
      </c>
      <c r="C63" s="50"/>
      <c r="D63" s="45"/>
      <c r="E63" s="94" t="s">
        <v>29</v>
      </c>
      <c r="F63" s="47"/>
      <c r="G63" s="48"/>
    </row>
    <row r="64" spans="1:7" ht="15" x14ac:dyDescent="0.25">
      <c r="A64" s="43"/>
      <c r="B64" s="43"/>
      <c r="C64" s="50"/>
      <c r="D64" s="45"/>
      <c r="E64" s="46"/>
      <c r="F64" s="47"/>
      <c r="G64" s="48"/>
    </row>
  </sheetData>
  <mergeCells count="11">
    <mergeCell ref="A41:G41"/>
    <mergeCell ref="A42:G42"/>
    <mergeCell ref="A43:G43"/>
    <mergeCell ref="E62:F62"/>
    <mergeCell ref="E34:F34"/>
    <mergeCell ref="E33:F33"/>
    <mergeCell ref="A1:G1"/>
    <mergeCell ref="A2:G2"/>
    <mergeCell ref="A4:G4"/>
    <mergeCell ref="A5:G5"/>
    <mergeCell ref="A29:D29"/>
  </mergeCells>
  <pageMargins left="0.7" right="0.7" top="0.75" bottom="0.75" header="0.3" footer="0.3"/>
  <pageSetup scale="47" orientation="portrait" horizontalDpi="0" verticalDpi="0" r:id="rId1"/>
  <rowBreaks count="1" manualBreakCount="1">
    <brk id="36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MARZO-2026</vt:lpstr>
      <vt:lpstr>'MARZO-2026'!Área_de_impresión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2026-05-05T14:59:14Z</cp:lastPrinted>
  <dcterms:created xsi:type="dcterms:W3CDTF">2021-02-04T18:18:52Z</dcterms:created>
  <dcterms:modified xsi:type="dcterms:W3CDTF">2026-05-08T13:46:29Z</dcterms:modified>
</cp:coreProperties>
</file>