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15570" windowHeight="11910"/>
  </bookViews>
  <sheets>
    <sheet name="MARZO-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6" l="1"/>
  <c r="G15" i="16"/>
  <c r="G14" i="16"/>
  <c r="E7" i="16"/>
  <c r="F34" i="16"/>
  <c r="E34" i="16"/>
  <c r="G52" i="16" l="1"/>
  <c r="G53" i="16" s="1"/>
  <c r="G54" i="16" s="1"/>
  <c r="G55" i="16" s="1"/>
  <c r="G56" i="16" s="1"/>
  <c r="G57" i="16" s="1"/>
  <c r="G58" i="16" s="1"/>
  <c r="G59" i="16" s="1"/>
  <c r="E61" i="16"/>
  <c r="G61" i="16" l="1"/>
  <c r="G7" i="16" l="1"/>
  <c r="G8" i="16" s="1"/>
  <c r="G9" i="16" s="1"/>
  <c r="G10" i="16" s="1"/>
  <c r="G11" i="16" s="1"/>
  <c r="G12" i="16" s="1"/>
  <c r="G13" i="16" s="1"/>
  <c r="G17" i="16" s="1"/>
  <c r="G18" i="16" s="1"/>
  <c r="G19" i="16" s="1"/>
  <c r="G20" i="16" s="1"/>
  <c r="G21" i="16" s="1"/>
  <c r="G22" i="16" s="1"/>
  <c r="G23" i="16" s="1"/>
  <c r="G24" i="16" s="1"/>
  <c r="G25" i="16" s="1"/>
  <c r="G26" i="16" s="1"/>
  <c r="G27" i="16" s="1"/>
  <c r="G28" i="16" s="1"/>
  <c r="G29" i="16" s="1"/>
  <c r="G30" i="16" s="1"/>
  <c r="G31" i="16" s="1"/>
  <c r="G32" i="16" s="1"/>
  <c r="G33" i="16" s="1"/>
  <c r="G34" i="16" l="1"/>
</calcChain>
</file>

<file path=xl/sharedStrings.xml><?xml version="1.0" encoding="utf-8"?>
<sst xmlns="http://schemas.openxmlformats.org/spreadsheetml/2006/main" count="114" uniqueCount="88">
  <si>
    <t>HOSPITAL MUNICIPAL RESTAURACION</t>
  </si>
  <si>
    <t>FECHA</t>
  </si>
  <si>
    <t>PAGO DE COMISIONES.</t>
  </si>
  <si>
    <t>LICDA.SORAIDA RODRIGUEZ JIMENEZ.</t>
  </si>
  <si>
    <t>LICDA.ALICIA MERCEDES ARIAS.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</si>
  <si>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</si>
  <si>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</si>
  <si>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</si>
  <si>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</si>
  <si>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</si>
  <si>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</si>
  <si>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</si>
  <si>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</si>
  <si>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PAGOS SUPLIDORES.</t>
  </si>
  <si>
    <t>PAGOS DE SUPLIDORES.</t>
  </si>
  <si>
    <t>BANRESERVAS</t>
  </si>
  <si>
    <t>TOTAL EJECUTADO</t>
  </si>
  <si>
    <t>PREPARADO POR</t>
  </si>
  <si>
    <t>AUTORIZADO POR:</t>
  </si>
  <si>
    <t>DEPOSITOS ODONTOLOGIA.</t>
  </si>
  <si>
    <t>DEPOSITOS DE ATENCION A ODONTOLOGIA.</t>
  </si>
  <si>
    <t>DEPOSITOS EXTRANJEROS.</t>
  </si>
  <si>
    <t>DEPOSITOS DE ATENCION A EXTRANJEROS.</t>
  </si>
  <si>
    <t xml:space="preserve">                                                                                       VENTAS DE SERVICIOS.</t>
  </si>
  <si>
    <t>LIBRO BANCO AL 31 DE MARZO DEL 2026.</t>
  </si>
  <si>
    <t>260306002980010485</t>
  </si>
  <si>
    <t>260306002980010488</t>
  </si>
  <si>
    <t>260313002980060307</t>
  </si>
  <si>
    <t>260313002980060310</t>
  </si>
  <si>
    <t>HOSPITAL  MUNICIPAL RTESTAURACION.</t>
  </si>
  <si>
    <t>(Valores Expresado en RD$)</t>
  </si>
  <si>
    <t>LIBRO DE BANCO  ACUMULADO</t>
  </si>
  <si>
    <t>No.Ck/Transf</t>
  </si>
  <si>
    <t>Descripcion</t>
  </si>
  <si>
    <t xml:space="preserve">Ingresos </t>
  </si>
  <si>
    <t>Egresos</t>
  </si>
  <si>
    <t>DEPOSITO</t>
  </si>
  <si>
    <t>SHEYLA DE JESUS DE LEON AMARANTE.</t>
  </si>
  <si>
    <t>COLECTOR DE IMPUESTO INTERNO.</t>
  </si>
  <si>
    <t>TOTAL</t>
  </si>
  <si>
    <t xml:space="preserve"> </t>
  </si>
  <si>
    <r>
      <t xml:space="preserve">                           </t>
    </r>
    <r>
      <rPr>
        <b/>
        <sz val="14"/>
        <color theme="1"/>
        <rFont val="Calibri"/>
        <family val="2"/>
        <scheme val="minor"/>
      </rPr>
      <t xml:space="preserve"> LICDA.ALICIA MERCEDES ARIAS.</t>
    </r>
  </si>
  <si>
    <t>LIBRO BANCO FONDO REPONIBLE 01. AL  31  DE MARZO 2026.</t>
  </si>
  <si>
    <t>TRANSFERENCIA FONDO 01.</t>
  </si>
  <si>
    <t>JUAN RAFAEL GOMEZ MUÑOS ,SRL.</t>
  </si>
  <si>
    <t>GRUPO TAVAREZ BAUTISTA,SRL.</t>
  </si>
  <si>
    <t>COPEM HOSPICLINIC ,S.R.L.</t>
  </si>
  <si>
    <t>PATRICIA NICOL URBAEZ PEREZ.</t>
  </si>
  <si>
    <t>ALICIA MERCEDES ARIAS DE FONTANILLAS.</t>
  </si>
  <si>
    <t>PAGO DE COMPRAS DE  ALIMENTOS.</t>
  </si>
  <si>
    <t>PAGO COMPRAS DE COMBUSTIBLES GASOLINA Y GASOIL.</t>
  </si>
  <si>
    <t xml:space="preserve">PAGO DE COMPRAS DE MEDICAMENTOS PARA FARMACIA . </t>
  </si>
  <si>
    <t>PAGO DE VIATICO FEBRERO 2026.</t>
  </si>
  <si>
    <t>PAGO DE VIATICO MARZO 2026.</t>
  </si>
  <si>
    <t>PAGO DE RETENSIONES .</t>
  </si>
  <si>
    <t>Fecha De Pago</t>
  </si>
  <si>
    <t>Nombre</t>
  </si>
  <si>
    <t>Balance</t>
  </si>
  <si>
    <t>4524000000003</t>
  </si>
  <si>
    <t>4524000000007</t>
  </si>
  <si>
    <t>MARTIN AGAPITO AQUINO DE LOS SANTOS .</t>
  </si>
  <si>
    <t>PAGO POR CONFIGURACION E INSTALACION DE DOS IMPRESORAS BRODHER EN FACTURACION Y ADMINISTRACION,DESINTALACION E INSTALACION DE AIRE DEL LABORATORIOS DEL HOSPITAL.</t>
  </si>
  <si>
    <t>42057405153</t>
  </si>
  <si>
    <t>42057421167</t>
  </si>
  <si>
    <t>WARLIN RAFAEL CONTRERAS VALDEZ.</t>
  </si>
  <si>
    <t>PAGO DE MANTENIMIENTOS DE DOS REGISTROS,SEPTICO.</t>
  </si>
  <si>
    <t>al 31/03-2026</t>
  </si>
  <si>
    <t>CENTRO GRAFICO LUIS LR.</t>
  </si>
  <si>
    <t>PAGO DE IMPRESIÓN Y ENCUADERNACION.</t>
  </si>
  <si>
    <t>COLECTOR DE IMPUESTO INTERNO</t>
  </si>
  <si>
    <t>PAGO SERVICIOS DE FLOTAS E INTERNET.</t>
  </si>
  <si>
    <t>ALTICE HISPOAÑIOLA, S.A.</t>
  </si>
  <si>
    <t>DEPOSITO DENTAL MASTERDENT.</t>
  </si>
  <si>
    <t>PAGO DE INSUMOS,UTIL MEDICOS Y QUIRURGICOS DE ODONTOLOGIA.</t>
  </si>
  <si>
    <t>PAGO DE  MANTENIMIENTO DE LA AMBULANCIA.</t>
  </si>
  <si>
    <t xml:space="preserve">PAGO DE HORNILLAS PARA ESTUFA,MATERIALES PARA  MANTENIMIENTOS PINTURAS Y OXIGENO   DEL HOSPITAL. </t>
  </si>
  <si>
    <t>PAGO DE MATERIALES DE OFICINA.</t>
  </si>
  <si>
    <t>Pago  De Detergentes,Articulos Plasticos Y Producto Electricos y Afines.</t>
  </si>
  <si>
    <t>PAGO DE MOVILIARIOS Y EQUIPOS DE OFICINAS.</t>
  </si>
  <si>
    <t>PAGO DE INCENTIVOS POR RENDIMIENTOS INDIVIDUAL  2DO. SEMESTRE 2025.</t>
  </si>
  <si>
    <t>PAGO DE DIFERENTES MANTENIMIENTOS,PUERTA DE EMERGENCIA ,ESTUFAS INDUSTRIAL Y LA PUERTA DE HIERROS TRASERAS DEL HOSPITAL.</t>
  </si>
  <si>
    <t>Pago De Nomina Masiva.</t>
  </si>
  <si>
    <t>DIONIS MANUEL DE LOS SANTOS ENCARNACION.</t>
  </si>
  <si>
    <t>OCSA PROSERVICES,S.R.L.</t>
  </si>
  <si>
    <t>MARIA NIEVES ALVAREZ.</t>
  </si>
  <si>
    <t>EMPRESAS BELLER,SRL.</t>
  </si>
  <si>
    <t>JUAN AMADO JIMENEZ</t>
  </si>
  <si>
    <t>4524000000067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</si>
</sst>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&quot;RD$&quot;* #,##0.00_);_(&quot;RD$&quot;* \(#,##0.00\);_(&quot;RD$&quot;* &quot;-&quot;??_);_(@_)"/>
    <numFmt numFmtId="168" formatCode="mm\-dd\-yy"/>
    <numFmt numFmtId="169" formatCode="&quot;LIBRO BANCO DE ANTICIPOS FINANCIEROS  MC del 1 al &quot;d\ &quot;DE &quot;mmmm\ &quot;de &quot;yyyy"/>
    <numFmt numFmtId="170" formatCode="[$-C0A]d\-mmm\-yy;@"/>
    <numFmt numFmtId="171" formatCode="_-* #,##0.00\ _P_t_s_-;\-* #,##0.00\ _P_t_s_-;_-* &quot;-&quot;??\ _P_t_s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2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165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103">
    <xf numFmtId="0" fontId="0" fillId="0" borderId="0" xfId="0"/>
    <xf numFmtId="0" fontId="19" fillId="0" borderId="0" xfId="49" applyFont="1" applyAlignment="1">
      <alignment horizontal="center"/>
    </xf>
    <xf numFmtId="49" fontId="18" fillId="2" borderId="0" xfId="49" applyNumberFormat="1" applyFont="1" applyFill="1" applyAlignment="1">
      <alignment horizontal="center"/>
    </xf>
    <xf numFmtId="0" fontId="16" fillId="2" borderId="6" xfId="49" applyFont="1" applyFill="1" applyBorder="1" applyAlignment="1">
      <alignment horizontal="right"/>
    </xf>
    <xf numFmtId="0" fontId="16" fillId="2" borderId="0" xfId="49" applyFont="1" applyFill="1" applyAlignment="1">
      <alignment horizontal="right" wrapText="1"/>
    </xf>
    <xf numFmtId="4" fontId="16" fillId="2" borderId="0" xfId="49" applyNumberFormat="1" applyFont="1" applyFill="1" applyAlignment="1">
      <alignment horizontal="center" vertical="center"/>
    </xf>
    <xf numFmtId="165" fontId="16" fillId="2" borderId="0" xfId="51" applyFont="1" applyFill="1" applyAlignment="1">
      <alignment horizontal="left" wrapText="1"/>
    </xf>
    <xf numFmtId="4" fontId="18" fillId="2" borderId="0" xfId="49" applyNumberFormat="1" applyFont="1" applyFill="1" applyAlignment="1">
      <alignment horizontal="right"/>
    </xf>
    <xf numFmtId="0" fontId="16" fillId="2" borderId="0" xfId="49" applyFont="1" applyFill="1" applyAlignment="1">
      <alignment horizontal="right"/>
    </xf>
    <xf numFmtId="49" fontId="20" fillId="2" borderId="0" xfId="49" applyNumberFormat="1" applyFont="1" applyFill="1" applyAlignment="1">
      <alignment horizontal="center"/>
    </xf>
    <xf numFmtId="49" fontId="21" fillId="2" borderId="6" xfId="49" applyNumberFormat="1" applyFont="1" applyFill="1" applyBorder="1" applyAlignment="1">
      <alignment horizontal="center"/>
    </xf>
    <xf numFmtId="0" fontId="21" fillId="2" borderId="0" xfId="49" applyFont="1" applyFill="1" applyAlignment="1">
      <alignment horizontal="left"/>
    </xf>
    <xf numFmtId="49" fontId="21" fillId="2" borderId="0" xfId="49" applyNumberFormat="1" applyFont="1" applyFill="1" applyAlignment="1">
      <alignment horizontal="right" wrapText="1"/>
    </xf>
    <xf numFmtId="4" fontId="20" fillId="2" borderId="0" xfId="49" applyNumberFormat="1" applyFont="1" applyFill="1" applyAlignment="1">
      <alignment horizontal="right"/>
    </xf>
    <xf numFmtId="49" fontId="21" fillId="2" borderId="0" xfId="49" applyNumberFormat="1" applyFont="1" applyFill="1" applyAlignment="1">
      <alignment horizontal="center"/>
    </xf>
    <xf numFmtId="4" fontId="1" fillId="0" borderId="0" xfId="49" applyNumberFormat="1" applyAlignment="1">
      <alignment horizontal="right"/>
    </xf>
    <xf numFmtId="49" fontId="1" fillId="0" borderId="0" xfId="49" applyNumberFormat="1" applyAlignment="1">
      <alignment horizontal="right" wrapText="1"/>
    </xf>
    <xf numFmtId="49" fontId="1" fillId="0" borderId="0" xfId="49" applyNumberFormat="1" applyAlignment="1">
      <alignment horizontal="center"/>
    </xf>
    <xf numFmtId="4" fontId="1" fillId="0" borderId="0" xfId="49" applyNumberFormat="1" applyAlignment="1">
      <alignment horizontal="center" vertical="center"/>
    </xf>
    <xf numFmtId="165" fontId="0" fillId="0" borderId="0" xfId="51" applyFont="1" applyAlignment="1">
      <alignment horizontal="right" wrapText="1"/>
    </xf>
    <xf numFmtId="0" fontId="1" fillId="0" borderId="0" xfId="49" applyAlignment="1">
      <alignment horizontal="left"/>
    </xf>
    <xf numFmtId="168" fontId="19" fillId="2" borderId="1" xfId="49" applyNumberFormat="1" applyFont="1" applyFill="1" applyBorder="1" applyAlignment="1">
      <alignment horizontal="center"/>
    </xf>
    <xf numFmtId="49" fontId="19" fillId="2" borderId="1" xfId="49" applyNumberFormat="1" applyFont="1" applyFill="1" applyBorder="1" applyAlignment="1">
      <alignment horizontal="center" wrapText="1"/>
    </xf>
    <xf numFmtId="0" fontId="19" fillId="2" borderId="1" xfId="49" applyFont="1" applyFill="1" applyBorder="1" applyAlignment="1">
      <alignment horizontal="left"/>
    </xf>
    <xf numFmtId="4" fontId="19" fillId="2" borderId="1" xfId="49" applyNumberFormat="1" applyFont="1" applyFill="1" applyBorder="1" applyAlignment="1">
      <alignment horizontal="center" vertical="center"/>
    </xf>
    <xf numFmtId="165" fontId="19" fillId="2" borderId="1" xfId="51" applyFont="1" applyFill="1" applyBorder="1" applyAlignment="1">
      <alignment horizontal="right" wrapText="1"/>
    </xf>
    <xf numFmtId="4" fontId="19" fillId="2" borderId="1" xfId="49" applyNumberFormat="1" applyFont="1" applyFill="1" applyBorder="1" applyAlignment="1">
      <alignment horizontal="center"/>
    </xf>
    <xf numFmtId="165" fontId="19" fillId="2" borderId="1" xfId="51" applyFont="1" applyFill="1" applyBorder="1" applyAlignment="1">
      <alignment horizontal="right" vertical="center" wrapText="1"/>
    </xf>
    <xf numFmtId="165" fontId="19" fillId="2" borderId="1" xfId="51" applyFont="1" applyFill="1" applyBorder="1" applyAlignment="1">
      <alignment horizontal="center"/>
    </xf>
    <xf numFmtId="165" fontId="0" fillId="0" borderId="0" xfId="51" applyFont="1" applyAlignment="1">
      <alignment horizontal="left"/>
    </xf>
    <xf numFmtId="170" fontId="24" fillId="0" borderId="0" xfId="52" applyNumberFormat="1" applyFont="1" applyProtection="1">
      <protection hidden="1"/>
    </xf>
    <xf numFmtId="0" fontId="25" fillId="0" borderId="0" xfId="52" applyFont="1" applyProtection="1">
      <protection hidden="1"/>
    </xf>
    <xf numFmtId="0" fontId="25" fillId="0" borderId="0" xfId="52" applyFont="1" applyAlignment="1" applyProtection="1">
      <alignment horizontal="left"/>
      <protection hidden="1"/>
    </xf>
    <xf numFmtId="0" fontId="25" fillId="0" borderId="0" xfId="52" applyFont="1" applyAlignment="1" applyProtection="1">
      <alignment horizontal="left" wrapText="1"/>
      <protection hidden="1"/>
    </xf>
    <xf numFmtId="171" fontId="26" fillId="0" borderId="0" xfId="14" applyNumberFormat="1" applyFont="1" applyFill="1" applyProtection="1">
      <protection hidden="1"/>
    </xf>
    <xf numFmtId="171" fontId="25" fillId="0" borderId="0" xfId="14" applyNumberFormat="1" applyFont="1" applyFill="1" applyProtection="1">
      <protection hidden="1"/>
    </xf>
    <xf numFmtId="171" fontId="25" fillId="0" borderId="0" xfId="14" applyNumberFormat="1" applyFont="1" applyFill="1" applyAlignment="1" applyProtection="1">
      <alignment vertical="center"/>
      <protection hidden="1"/>
    </xf>
    <xf numFmtId="170" fontId="24" fillId="0" borderId="7" xfId="52" applyNumberFormat="1" applyFont="1" applyBorder="1" applyAlignment="1" applyProtection="1">
      <alignment horizontal="center"/>
      <protection hidden="1"/>
    </xf>
    <xf numFmtId="0" fontId="24" fillId="0" borderId="8" xfId="52" applyFont="1" applyBorder="1" applyAlignment="1" applyProtection="1">
      <alignment horizontal="center"/>
      <protection hidden="1"/>
    </xf>
    <xf numFmtId="0" fontId="24" fillId="0" borderId="8" xfId="52" applyFont="1" applyBorder="1" applyAlignment="1" applyProtection="1">
      <alignment horizontal="center" wrapText="1"/>
      <protection hidden="1"/>
    </xf>
    <xf numFmtId="0" fontId="24" fillId="0" borderId="9" xfId="52" applyFont="1" applyBorder="1" applyAlignment="1" applyProtection="1">
      <alignment horizontal="center"/>
      <protection hidden="1"/>
    </xf>
    <xf numFmtId="170" fontId="14" fillId="0" borderId="0" xfId="40" applyNumberFormat="1"/>
    <xf numFmtId="0" fontId="14" fillId="0" borderId="0" xfId="40"/>
    <xf numFmtId="0" fontId="14" fillId="0" borderId="0" xfId="40" applyAlignment="1">
      <alignment wrapText="1"/>
    </xf>
    <xf numFmtId="43" fontId="14" fillId="0" borderId="0" xfId="40" applyNumberFormat="1"/>
    <xf numFmtId="0" fontId="14" fillId="0" borderId="0" xfId="40" applyAlignment="1">
      <alignment vertical="center"/>
    </xf>
    <xf numFmtId="4" fontId="14" fillId="0" borderId="0" xfId="40" applyNumberFormat="1" applyAlignment="1">
      <alignment vertical="center"/>
    </xf>
    <xf numFmtId="171" fontId="14" fillId="0" borderId="0" xfId="40" applyNumberFormat="1"/>
    <xf numFmtId="49" fontId="22" fillId="0" borderId="0" xfId="49" applyNumberFormat="1" applyFont="1" applyAlignment="1">
      <alignment horizontal="center"/>
    </xf>
    <xf numFmtId="4" fontId="20" fillId="0" borderId="0" xfId="49" applyNumberFormat="1" applyFont="1" applyAlignment="1">
      <alignment horizontal="center" vertical="center"/>
    </xf>
    <xf numFmtId="171" fontId="14" fillId="0" borderId="3" xfId="14" applyNumberFormat="1" applyFont="1" applyFill="1" applyBorder="1" applyAlignment="1" applyProtection="1">
      <alignment vertical="center"/>
      <protection hidden="1"/>
    </xf>
    <xf numFmtId="0" fontId="14" fillId="0" borderId="1" xfId="15" applyFont="1" applyBorder="1" applyAlignment="1">
      <alignment horizontal="center"/>
    </xf>
    <xf numFmtId="171" fontId="14" fillId="2" borderId="1" xfId="14" applyNumberFormat="1" applyFont="1" applyFill="1" applyBorder="1" applyAlignment="1" applyProtection="1">
      <alignment vertical="center"/>
      <protection hidden="1"/>
    </xf>
    <xf numFmtId="170" fontId="28" fillId="2" borderId="1" xfId="53" applyNumberFormat="1" applyFont="1" applyFill="1" applyBorder="1" applyAlignment="1" applyProtection="1">
      <alignment horizontal="center" vertical="center" wrapText="1"/>
      <protection hidden="1"/>
    </xf>
    <xf numFmtId="49" fontId="28" fillId="2" borderId="1" xfId="53" applyNumberFormat="1" applyFont="1" applyFill="1" applyBorder="1" applyAlignment="1" applyProtection="1">
      <alignment horizontal="center" vertical="center"/>
      <protection hidden="1"/>
    </xf>
    <xf numFmtId="0" fontId="28" fillId="2" borderId="1" xfId="53" applyFont="1" applyFill="1" applyBorder="1" applyAlignment="1" applyProtection="1">
      <alignment horizontal="left" vertical="center" wrapText="1"/>
      <protection hidden="1"/>
    </xf>
    <xf numFmtId="166" fontId="28" fillId="2" borderId="1" xfId="14" applyNumberFormat="1" applyFont="1" applyFill="1" applyBorder="1" applyAlignment="1" applyProtection="1">
      <alignment vertical="center"/>
      <protection hidden="1"/>
    </xf>
    <xf numFmtId="171" fontId="29" fillId="2" borderId="12" xfId="56" applyNumberFormat="1" applyFont="1" applyFill="1" applyBorder="1" applyAlignment="1">
      <alignment vertical="center"/>
    </xf>
    <xf numFmtId="170" fontId="30" fillId="2" borderId="10" xfId="40" applyNumberFormat="1" applyFont="1" applyFill="1" applyBorder="1" applyAlignment="1" applyProtection="1">
      <alignment horizontal="center" vertical="center" wrapText="1"/>
      <protection hidden="1"/>
    </xf>
    <xf numFmtId="49" fontId="30" fillId="2" borderId="10" xfId="40" applyNumberFormat="1" applyFont="1" applyFill="1" applyBorder="1" applyAlignment="1" applyProtection="1">
      <alignment horizontal="center" vertical="center" wrapText="1"/>
      <protection hidden="1"/>
    </xf>
    <xf numFmtId="49" fontId="30" fillId="2" borderId="10" xfId="14" applyNumberFormat="1" applyFont="1" applyFill="1" applyBorder="1" applyAlignment="1" applyProtection="1">
      <alignment vertical="center"/>
      <protection hidden="1"/>
    </xf>
    <xf numFmtId="4" fontId="19" fillId="2" borderId="1" xfId="49" applyNumberFormat="1" applyFont="1" applyFill="1" applyBorder="1" applyAlignment="1">
      <alignment vertical="center"/>
    </xf>
    <xf numFmtId="14" fontId="14" fillId="2" borderId="1" xfId="49" applyNumberFormat="1" applyFont="1" applyFill="1" applyBorder="1" applyAlignment="1">
      <alignment horizontal="center" vertical="center"/>
    </xf>
    <xf numFmtId="49" fontId="14" fillId="2" borderId="1" xfId="49" applyNumberFormat="1" applyFont="1" applyFill="1" applyBorder="1" applyAlignment="1">
      <alignment horizontal="center" wrapText="1"/>
    </xf>
    <xf numFmtId="0" fontId="14" fillId="2" borderId="1" xfId="49" applyFont="1" applyFill="1" applyBorder="1" applyAlignment="1">
      <alignment horizontal="center"/>
    </xf>
    <xf numFmtId="165" fontId="14" fillId="2" borderId="1" xfId="51" applyFont="1" applyFill="1" applyBorder="1" applyAlignment="1">
      <alignment horizontal="right" wrapText="1"/>
    </xf>
    <xf numFmtId="0" fontId="14" fillId="2" borderId="1" xfId="49" applyFont="1" applyFill="1" applyBorder="1" applyAlignment="1">
      <alignment horizontal="center" wrapText="1"/>
    </xf>
    <xf numFmtId="0" fontId="14" fillId="2" borderId="1" xfId="49" applyFont="1" applyFill="1" applyBorder="1" applyAlignment="1">
      <alignment horizontal="center" vertical="center"/>
    </xf>
    <xf numFmtId="49" fontId="14" fillId="2" borderId="1" xfId="49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65" fontId="14" fillId="2" borderId="1" xfId="51" applyFont="1" applyFill="1" applyBorder="1" applyAlignment="1">
      <alignment horizontal="center" vertical="center" wrapText="1"/>
    </xf>
    <xf numFmtId="14" fontId="14" fillId="2" borderId="1" xfId="49" applyNumberFormat="1" applyFont="1" applyFill="1" applyBorder="1" applyAlignment="1">
      <alignment horizontal="right"/>
    </xf>
    <xf numFmtId="14" fontId="14" fillId="0" borderId="1" xfId="15" applyNumberFormat="1" applyFont="1" applyBorder="1" applyAlignment="1">
      <alignment horizontal="center" vertical="center"/>
    </xf>
    <xf numFmtId="0" fontId="14" fillId="0" borderId="1" xfId="15" applyFont="1" applyBorder="1" applyAlignment="1">
      <alignment horizontal="center" vertical="center"/>
    </xf>
    <xf numFmtId="0" fontId="14" fillId="0" borderId="1" xfId="15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15" applyNumberFormat="1" applyFont="1" applyBorder="1" applyAlignment="1">
      <alignment horizontal="center" wrapText="1"/>
    </xf>
    <xf numFmtId="14" fontId="14" fillId="0" borderId="1" xfId="15" applyNumberFormat="1" applyFont="1" applyBorder="1" applyAlignment="1">
      <alignment horizontal="center" vertical="center" wrapText="1"/>
    </xf>
    <xf numFmtId="0" fontId="14" fillId="2" borderId="1" xfId="49" applyFont="1" applyFill="1" applyBorder="1" applyAlignment="1">
      <alignment horizontal="center" vertical="center" wrapText="1"/>
    </xf>
    <xf numFmtId="165" fontId="14" fillId="2" borderId="1" xfId="51" applyFont="1" applyFill="1" applyBorder="1" applyAlignment="1">
      <alignment horizontal="right" vertical="center" wrapText="1"/>
    </xf>
    <xf numFmtId="166" fontId="14" fillId="3" borderId="1" xfId="55" applyNumberFormat="1" applyFont="1" applyFill="1" applyBorder="1" applyAlignment="1" applyProtection="1">
      <alignment horizontal="center"/>
      <protection locked="0"/>
    </xf>
    <xf numFmtId="0" fontId="27" fillId="0" borderId="0" xfId="50" applyFont="1" applyAlignment="1" applyProtection="1">
      <alignment horizontal="center"/>
      <protection hidden="1"/>
    </xf>
    <xf numFmtId="169" fontId="19" fillId="0" borderId="0" xfId="52" applyNumberFormat="1" applyFont="1" applyAlignment="1" applyProtection="1">
      <alignment horizontal="center"/>
      <protection hidden="1"/>
    </xf>
    <xf numFmtId="0" fontId="19" fillId="0" borderId="0" xfId="52" applyFont="1" applyAlignment="1" applyProtection="1">
      <alignment horizontal="center"/>
      <protection hidden="1"/>
    </xf>
    <xf numFmtId="4" fontId="21" fillId="2" borderId="6" xfId="49" applyNumberFormat="1" applyFont="1" applyFill="1" applyBorder="1" applyAlignment="1">
      <alignment horizontal="center"/>
    </xf>
    <xf numFmtId="4" fontId="21" fillId="2" borderId="0" xfId="49" applyNumberFormat="1" applyFont="1" applyFill="1" applyAlignment="1">
      <alignment horizontal="center"/>
    </xf>
    <xf numFmtId="0" fontId="19" fillId="0" borderId="0" xfId="50" applyFont="1" applyAlignment="1" applyProtection="1">
      <alignment horizontal="center"/>
      <protection hidden="1"/>
    </xf>
    <xf numFmtId="0" fontId="19" fillId="0" borderId="0" xfId="49" applyFont="1" applyAlignment="1">
      <alignment horizontal="center"/>
    </xf>
    <xf numFmtId="17" fontId="16" fillId="0" borderId="2" xfId="49" applyNumberFormat="1" applyFont="1" applyBorder="1" applyAlignment="1">
      <alignment horizontal="center"/>
    </xf>
    <xf numFmtId="0" fontId="19" fillId="2" borderId="3" xfId="49" applyFont="1" applyFill="1" applyBorder="1" applyAlignment="1">
      <alignment horizontal="center"/>
    </xf>
    <xf numFmtId="0" fontId="19" fillId="2" borderId="4" xfId="49" applyFont="1" applyFill="1" applyBorder="1" applyAlignment="1">
      <alignment horizontal="center"/>
    </xf>
    <xf numFmtId="0" fontId="19" fillId="2" borderId="5" xfId="49" applyFont="1" applyFill="1" applyBorder="1" applyAlignment="1">
      <alignment horizontal="center"/>
    </xf>
    <xf numFmtId="14" fontId="14" fillId="0" borderId="1" xfId="15" applyNumberFormat="1" applyFont="1" applyFill="1" applyBorder="1" applyAlignment="1">
      <alignment horizontal="center"/>
    </xf>
    <xf numFmtId="2" fontId="14" fillId="0" borderId="1" xfId="15" applyNumberFormat="1" applyFont="1" applyFill="1" applyBorder="1" applyAlignment="1">
      <alignment horizontal="center"/>
    </xf>
    <xf numFmtId="0" fontId="14" fillId="0" borderId="11" xfId="40" applyFont="1" applyFill="1" applyBorder="1" applyAlignment="1" applyProtection="1">
      <alignment horizontal="center" vertical="center" wrapText="1"/>
      <protection hidden="1"/>
    </xf>
    <xf numFmtId="4" fontId="14" fillId="0" borderId="11" xfId="40" applyNumberFormat="1" applyFont="1" applyFill="1" applyBorder="1" applyAlignment="1" applyProtection="1">
      <alignment horizontal="left" vertical="center" wrapText="1"/>
      <protection hidden="1"/>
    </xf>
    <xf numFmtId="171" fontId="14" fillId="0" borderId="1" xfId="40" applyNumberFormat="1" applyFont="1" applyFill="1" applyBorder="1" applyAlignment="1" applyProtection="1">
      <alignment vertical="center"/>
      <protection hidden="1"/>
    </xf>
    <xf numFmtId="171" fontId="14" fillId="0" borderId="3" xfId="40" applyNumberFormat="1" applyFont="1" applyFill="1" applyBorder="1" applyAlignment="1" applyProtection="1">
      <alignment vertical="center"/>
      <protection hidden="1"/>
    </xf>
    <xf numFmtId="0" fontId="0" fillId="0" borderId="0" xfId="0" applyFill="1"/>
    <xf numFmtId="0" fontId="14" fillId="0" borderId="1" xfId="15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4" fontId="14" fillId="0" borderId="1" xfId="55" applyNumberFormat="1" applyFont="1" applyFill="1" applyBorder="1" applyAlignment="1">
      <alignment horizontal="center" vertical="center" wrapText="1"/>
    </xf>
  </cellXfs>
  <cellStyles count="57">
    <cellStyle name="Millares 10" xfId="34"/>
    <cellStyle name="Millares 11" xfId="36"/>
    <cellStyle name="Millares 12" xfId="38"/>
    <cellStyle name="Millares 13" xfId="48"/>
    <cellStyle name="Millares 13 2" xfId="51"/>
    <cellStyle name="Millares 2" xfId="1"/>
    <cellStyle name="Millares 3" xfId="8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illares_29 feb DESEMBOLSO2004 2" xfId="56"/>
    <cellStyle name="Moneda 2" xfId="20"/>
    <cellStyle name="Normal" xfId="0" builtinId="0"/>
    <cellStyle name="Normal 10" xfId="47"/>
    <cellStyle name="Normal 10 2" xfId="49"/>
    <cellStyle name="Normal 2" xfId="2"/>
    <cellStyle name="Normal 2 2" xfId="6"/>
    <cellStyle name="Normal 2 2 2" xfId="15"/>
    <cellStyle name="Normal 2 2 2 2" xfId="4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5"/>
    <cellStyle name="Porcentual 2" xfId="3"/>
    <cellStyle name="Porcentual 3" xfId="11"/>
    <cellStyle name="Porcentual 3 2" xfId="24"/>
  </cellStyles>
  <dxfs count="11"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1" formatCode="_-* #,##0.00\ _P_t_s_-;\-* #,##0.00\ _P_t_s_-;_-* &quot;-&quot;??\ _P_t_s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1" formatCode="_-* #,##0.00\ _P_t_s_-;\-* #,##0.00\ _P_t_s_-;_-* &quot;-&quot;??\ _P_t_s_-;_-@_-"/>
      <fill>
        <patternFill patternType="none">
          <fgColor indexed="64"/>
          <bgColor auto="1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1" formatCode="_-* #,##0.00\ _P_t_s_-;\-* #,##0.00\ _P_t_s_-;_-* &quot;-&quot;??\ _P_t_s_-;_-@_-"/>
      <fill>
        <patternFill patternType="none">
          <fgColor indexed="64"/>
          <bgColor auto="1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0" formatCode="[$-C0A]d\-mmm\-yy;@"/>
      <fill>
        <patternFill patternType="none">
          <fgColor indexed="64"/>
          <bgColor auto="1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4.9989318521683403E-2"/>
        <name val="Arial"/>
        <scheme val="none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44</xdr:row>
      <xdr:rowOff>0</xdr:rowOff>
    </xdr:from>
    <xdr:to>
      <xdr:col>1</xdr:col>
      <xdr:colOff>3573</xdr:colOff>
      <xdr:row>44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xmlns="" id="{2168E01E-21F8-4F48-AF9C-9FFF702DF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18488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749817</xdr:colOff>
      <xdr:row>44</xdr:row>
      <xdr:rowOff>0</xdr:rowOff>
    </xdr:from>
    <xdr:to>
      <xdr:col>2</xdr:col>
      <xdr:colOff>2027017</xdr:colOff>
      <xdr:row>44</xdr:row>
      <xdr:rowOff>1144</xdr:rowOff>
    </xdr:to>
    <xdr:pic>
      <xdr:nvPicPr>
        <xdr:cNvPr id="3" name="Imagen 2" descr="C:\Users\Monitoreo\Downloads\logo_cibaooccidental-2-01 (1).png">
          <a:extLst>
            <a:ext uri="{FF2B5EF4-FFF2-40B4-BE49-F238E27FC236}">
              <a16:creationId xmlns:a16="http://schemas.microsoft.com/office/drawing/2014/main" xmlns="" id="{6795E4C1-202C-43E5-97DE-FD6ED27B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017017" y="1618488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46</xdr:row>
      <xdr:rowOff>66674</xdr:rowOff>
    </xdr:from>
    <xdr:to>
      <xdr:col>1</xdr:col>
      <xdr:colOff>3573</xdr:colOff>
      <xdr:row>46</xdr:row>
      <xdr:rowOff>68706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xmlns="" id="{C9E2270B-5DB7-413D-ADEC-EA067B59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63034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47</xdr:row>
      <xdr:rowOff>78582</xdr:rowOff>
    </xdr:from>
    <xdr:to>
      <xdr:col>3</xdr:col>
      <xdr:colOff>2027017</xdr:colOff>
      <xdr:row>47</xdr:row>
      <xdr:rowOff>79726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xmlns="" id="{C05C8035-AA0B-46B8-9F28-3484A4A8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398517" y="1685782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234" displayName="Tabla234" ref="A51:G60" totalsRowShown="0" headerRowDxfId="10" dataDxfId="0" headerRowBorderDxfId="8" tableBorderDxfId="9">
  <tableColumns count="7">
    <tableColumn id="1" name="Fecha De Pago" dataDxfId="7"/>
    <tableColumn id="2" name="No.Ck/Transf" dataDxfId="6"/>
    <tableColumn id="3" name="Nombre" dataDxfId="5"/>
    <tableColumn id="4" name="Descripcion" dataDxfId="4"/>
    <tableColumn id="5" name="Ingresos " dataDxfId="3"/>
    <tableColumn id="6" name="Egresos" dataDxfId="2"/>
    <tableColumn id="7" name="Balance" dataDxfId="1">
      <calculatedColumnFormula>+Tabla234[[#This Row],[Ingresos 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view="pageBreakPreview" topLeftCell="A10" zoomScale="60" zoomScaleNormal="98" workbookViewId="0">
      <selection activeCell="D61" sqref="D61"/>
    </sheetView>
  </sheetViews>
  <sheetFormatPr baseColWidth="10" defaultRowHeight="12.75" x14ac:dyDescent="0.2"/>
  <cols>
    <col min="1" max="1" width="17.7109375" customWidth="1"/>
    <col min="2" max="2" width="30.42578125" customWidth="1"/>
    <col min="3" max="3" width="34.28515625" customWidth="1"/>
    <col min="4" max="4" width="37.28515625" customWidth="1"/>
    <col min="5" max="5" width="23.28515625" customWidth="1"/>
    <col min="6" max="6" width="15.5703125" customWidth="1"/>
    <col min="7" max="7" width="22.28515625" customWidth="1"/>
  </cols>
  <sheetData>
    <row r="1" spans="1:7" x14ac:dyDescent="0.2">
      <c r="A1" s="86" t="s">
        <v>0</v>
      </c>
      <c r="B1" s="86"/>
      <c r="C1" s="86"/>
      <c r="D1" s="86"/>
      <c r="E1" s="86"/>
      <c r="F1" s="86"/>
      <c r="G1" s="86"/>
    </row>
    <row r="2" spans="1:7" x14ac:dyDescent="0.2">
      <c r="A2" s="87" t="s">
        <v>24</v>
      </c>
      <c r="B2" s="87"/>
      <c r="C2" s="87"/>
      <c r="D2" s="87"/>
      <c r="E2" s="87"/>
      <c r="F2" s="87"/>
      <c r="G2" s="87"/>
    </row>
    <row r="3" spans="1:7" x14ac:dyDescent="0.2">
      <c r="A3" s="1"/>
      <c r="B3" s="1"/>
      <c r="C3" s="1" t="s">
        <v>23</v>
      </c>
      <c r="D3" s="1"/>
      <c r="E3" s="1"/>
      <c r="F3" s="1"/>
      <c r="G3" s="1"/>
    </row>
    <row r="4" spans="1:7" x14ac:dyDescent="0.2">
      <c r="A4" s="87" t="s">
        <v>5</v>
      </c>
      <c r="B4" s="87"/>
      <c r="C4" s="87"/>
      <c r="D4" s="87"/>
      <c r="E4" s="87"/>
      <c r="F4" s="87"/>
      <c r="G4" s="87"/>
    </row>
    <row r="5" spans="1:7" ht="18" x14ac:dyDescent="0.25">
      <c r="A5" s="88"/>
      <c r="B5" s="88"/>
      <c r="C5" s="88"/>
      <c r="D5" s="88"/>
      <c r="E5" s="88"/>
      <c r="F5" s="88"/>
      <c r="G5" s="88"/>
    </row>
    <row r="6" spans="1:7" x14ac:dyDescent="0.2">
      <c r="A6" s="21" t="s">
        <v>1</v>
      </c>
      <c r="B6" s="22" t="s">
        <v>6</v>
      </c>
      <c r="C6" s="23" t="s">
        <v>7</v>
      </c>
      <c r="D6" s="22" t="s">
        <v>8</v>
      </c>
      <c r="E6" s="24" t="s">
        <v>9</v>
      </c>
      <c r="F6" s="25" t="s">
        <v>10</v>
      </c>
      <c r="G6" s="26" t="s">
        <v>11</v>
      </c>
    </row>
    <row r="7" spans="1:7" ht="16.149999999999999" customHeight="1" x14ac:dyDescent="0.2">
      <c r="A7" s="62">
        <v>46081</v>
      </c>
      <c r="B7" s="63"/>
      <c r="C7" s="64" t="s">
        <v>12</v>
      </c>
      <c r="D7" s="64"/>
      <c r="E7" s="65">
        <f>1196230.15-2500</f>
        <v>1193730.1499999999</v>
      </c>
      <c r="F7" s="65"/>
      <c r="G7" s="65">
        <f>+E7</f>
        <v>1193730.1499999999</v>
      </c>
    </row>
    <row r="8" spans="1:7" ht="27.6" customHeight="1" x14ac:dyDescent="0.2">
      <c r="A8" s="62">
        <v>46087</v>
      </c>
      <c r="B8" s="63" t="s">
        <v>25</v>
      </c>
      <c r="C8" s="64" t="s">
        <v>19</v>
      </c>
      <c r="D8" s="66" t="s">
        <v>20</v>
      </c>
      <c r="E8" s="65">
        <v>2500</v>
      </c>
      <c r="F8" s="65"/>
      <c r="G8" s="65">
        <f>+G7+E8</f>
        <v>1196230.1499999999</v>
      </c>
    </row>
    <row r="9" spans="1:7" ht="29.45" customHeight="1" x14ac:dyDescent="0.2">
      <c r="A9" s="62">
        <v>38782</v>
      </c>
      <c r="B9" s="63" t="s">
        <v>26</v>
      </c>
      <c r="C9" s="64" t="s">
        <v>21</v>
      </c>
      <c r="D9" s="66" t="s">
        <v>22</v>
      </c>
      <c r="E9" s="65">
        <v>17320</v>
      </c>
      <c r="F9" s="65"/>
      <c r="G9" s="65">
        <f t="shared" ref="G9:G13" si="0">+G8+E9</f>
        <v>1213550.1499999999</v>
      </c>
    </row>
    <row r="10" spans="1:7" ht="33.6" customHeight="1" x14ac:dyDescent="0.2">
      <c r="A10" s="62">
        <v>46094</v>
      </c>
      <c r="B10" s="63" t="s">
        <v>27</v>
      </c>
      <c r="C10" s="64" t="s">
        <v>19</v>
      </c>
      <c r="D10" s="66" t="s">
        <v>20</v>
      </c>
      <c r="E10" s="65">
        <v>1100</v>
      </c>
      <c r="F10" s="65"/>
      <c r="G10" s="65">
        <f t="shared" si="0"/>
        <v>1214650.1499999999</v>
      </c>
    </row>
    <row r="11" spans="1:7" ht="33.6" customHeight="1" x14ac:dyDescent="0.2">
      <c r="A11" s="62">
        <v>46094</v>
      </c>
      <c r="B11" s="63" t="s">
        <v>28</v>
      </c>
      <c r="C11" s="67" t="s">
        <v>21</v>
      </c>
      <c r="D11" s="66" t="s">
        <v>22</v>
      </c>
      <c r="E11" s="65">
        <v>11520</v>
      </c>
      <c r="F11" s="65"/>
      <c r="G11" s="65">
        <f t="shared" si="0"/>
        <v>1226170.1499999999</v>
      </c>
    </row>
    <row r="12" spans="1:7" ht="33.6" customHeight="1" x14ac:dyDescent="0.2">
      <c r="A12" s="62">
        <v>46100</v>
      </c>
      <c r="B12" s="63" t="s">
        <v>58</v>
      </c>
      <c r="C12" s="64" t="s">
        <v>13</v>
      </c>
      <c r="D12" s="66" t="s">
        <v>14</v>
      </c>
      <c r="E12" s="65">
        <v>5343.9</v>
      </c>
      <c r="F12" s="65"/>
      <c r="G12" s="65">
        <f t="shared" si="0"/>
        <v>1231514.0499999998</v>
      </c>
    </row>
    <row r="13" spans="1:7" ht="25.15" customHeight="1" x14ac:dyDescent="0.2">
      <c r="A13" s="62">
        <v>46100</v>
      </c>
      <c r="B13" s="63" t="s">
        <v>59</v>
      </c>
      <c r="C13" s="64" t="s">
        <v>13</v>
      </c>
      <c r="D13" s="66" t="s">
        <v>14</v>
      </c>
      <c r="E13" s="65">
        <v>72472.479999999996</v>
      </c>
      <c r="F13" s="65"/>
      <c r="G13" s="65">
        <f t="shared" si="0"/>
        <v>1303986.5299999998</v>
      </c>
    </row>
    <row r="14" spans="1:7" ht="82.9" customHeight="1" x14ac:dyDescent="0.2">
      <c r="A14" s="62">
        <v>46101</v>
      </c>
      <c r="B14" s="68">
        <v>42056129352</v>
      </c>
      <c r="C14" s="69" t="s">
        <v>64</v>
      </c>
      <c r="D14" s="69" t="s">
        <v>65</v>
      </c>
      <c r="E14" s="65"/>
      <c r="F14" s="70">
        <v>7000</v>
      </c>
      <c r="G14" s="70">
        <f>+G13-F14</f>
        <v>1296986.5299999998</v>
      </c>
    </row>
    <row r="15" spans="1:7" ht="25.5" x14ac:dyDescent="0.2">
      <c r="A15" s="62">
        <v>46101</v>
      </c>
      <c r="B15" s="63" t="s">
        <v>62</v>
      </c>
      <c r="C15" s="64" t="s">
        <v>19</v>
      </c>
      <c r="D15" s="66" t="s">
        <v>20</v>
      </c>
      <c r="E15" s="65">
        <v>1800</v>
      </c>
      <c r="F15" s="65"/>
      <c r="G15" s="65">
        <f>+G14+E15</f>
        <v>1298786.5299999998</v>
      </c>
    </row>
    <row r="16" spans="1:7" ht="25.5" x14ac:dyDescent="0.2">
      <c r="A16" s="62">
        <v>46101</v>
      </c>
      <c r="B16" s="68" t="s">
        <v>63</v>
      </c>
      <c r="C16" s="64" t="s">
        <v>21</v>
      </c>
      <c r="D16" s="66" t="s">
        <v>22</v>
      </c>
      <c r="E16" s="65">
        <v>8910</v>
      </c>
      <c r="F16" s="65"/>
      <c r="G16" s="65">
        <f>+G15+E16</f>
        <v>1307696.5299999998</v>
      </c>
    </row>
    <row r="17" spans="1:7" ht="97.9" customHeight="1" x14ac:dyDescent="0.2">
      <c r="A17" s="62">
        <v>46101</v>
      </c>
      <c r="B17" s="68">
        <v>42057490049</v>
      </c>
      <c r="C17" s="69" t="s">
        <v>60</v>
      </c>
      <c r="D17" s="69" t="s">
        <v>61</v>
      </c>
      <c r="E17" s="65"/>
      <c r="F17" s="70">
        <v>7500</v>
      </c>
      <c r="G17" s="70">
        <f>+G16-F17</f>
        <v>1300196.5299999998</v>
      </c>
    </row>
    <row r="18" spans="1:7" ht="38.25" x14ac:dyDescent="0.2">
      <c r="A18" s="71">
        <v>46101</v>
      </c>
      <c r="B18" s="63" t="s">
        <v>87</v>
      </c>
      <c r="C18" s="64" t="s">
        <v>81</v>
      </c>
      <c r="D18" s="66" t="s">
        <v>79</v>
      </c>
      <c r="E18" s="65"/>
      <c r="F18" s="70">
        <v>127105.43</v>
      </c>
      <c r="G18" s="70">
        <f t="shared" ref="G18:G27" si="1">+G17-F18</f>
        <v>1173091.0999999999</v>
      </c>
    </row>
    <row r="19" spans="1:7" ht="63.75" x14ac:dyDescent="0.2">
      <c r="A19" s="71">
        <v>46104</v>
      </c>
      <c r="B19" s="63">
        <v>42070336374</v>
      </c>
      <c r="C19" s="64" t="s">
        <v>82</v>
      </c>
      <c r="D19" s="66" t="s">
        <v>80</v>
      </c>
      <c r="E19" s="65"/>
      <c r="F19" s="65">
        <v>18900</v>
      </c>
      <c r="G19" s="70">
        <f t="shared" si="1"/>
        <v>1154191.0999999999</v>
      </c>
    </row>
    <row r="20" spans="1:7" ht="25.5" x14ac:dyDescent="0.2">
      <c r="A20" s="71">
        <v>46104</v>
      </c>
      <c r="B20" s="63">
        <v>42071650049</v>
      </c>
      <c r="C20" s="64" t="s">
        <v>83</v>
      </c>
      <c r="D20" s="66" t="s">
        <v>78</v>
      </c>
      <c r="E20" s="65"/>
      <c r="F20" s="65">
        <v>141702</v>
      </c>
      <c r="G20" s="70">
        <f t="shared" si="1"/>
        <v>1012489.0999999999</v>
      </c>
    </row>
    <row r="21" spans="1:7" ht="25.5" x14ac:dyDescent="0.2">
      <c r="A21" s="71">
        <v>46104</v>
      </c>
      <c r="B21" s="63">
        <v>42071667232</v>
      </c>
      <c r="C21" s="64" t="s">
        <v>44</v>
      </c>
      <c r="D21" s="66" t="s">
        <v>77</v>
      </c>
      <c r="E21" s="65"/>
      <c r="F21" s="65">
        <v>41194.85</v>
      </c>
      <c r="G21" s="70">
        <f t="shared" si="1"/>
        <v>971294.24999999988</v>
      </c>
    </row>
    <row r="22" spans="1:7" x14ac:dyDescent="0.2">
      <c r="A22" s="72">
        <v>46104</v>
      </c>
      <c r="B22" s="73">
        <v>42071704118</v>
      </c>
      <c r="C22" s="74" t="s">
        <v>84</v>
      </c>
      <c r="D22" s="66" t="s">
        <v>76</v>
      </c>
      <c r="E22" s="65"/>
      <c r="F22" s="65">
        <v>38125.050000000003</v>
      </c>
      <c r="G22" s="70">
        <f t="shared" si="1"/>
        <v>933169.19999999984</v>
      </c>
    </row>
    <row r="23" spans="1:7" ht="51" x14ac:dyDescent="0.2">
      <c r="A23" s="72">
        <v>46104</v>
      </c>
      <c r="B23" s="73">
        <v>42071725173</v>
      </c>
      <c r="C23" s="74" t="s">
        <v>85</v>
      </c>
      <c r="D23" s="66" t="s">
        <v>75</v>
      </c>
      <c r="E23" s="65"/>
      <c r="F23" s="65">
        <v>11944.31</v>
      </c>
      <c r="G23" s="70">
        <f t="shared" si="1"/>
        <v>921224.88999999978</v>
      </c>
    </row>
    <row r="24" spans="1:7" ht="25.5" x14ac:dyDescent="0.2">
      <c r="A24" s="72">
        <v>46104</v>
      </c>
      <c r="B24" s="73">
        <v>42071754209</v>
      </c>
      <c r="C24" s="69" t="s">
        <v>86</v>
      </c>
      <c r="D24" s="66" t="s">
        <v>74</v>
      </c>
      <c r="E24" s="65"/>
      <c r="F24" s="65">
        <v>4446</v>
      </c>
      <c r="G24" s="70">
        <f t="shared" si="1"/>
        <v>916778.88999999978</v>
      </c>
    </row>
    <row r="25" spans="1:7" ht="25.5" x14ac:dyDescent="0.2">
      <c r="A25" s="72">
        <v>46104</v>
      </c>
      <c r="B25" s="73">
        <v>42071826891</v>
      </c>
      <c r="C25" s="74" t="s">
        <v>72</v>
      </c>
      <c r="D25" s="66" t="s">
        <v>73</v>
      </c>
      <c r="E25" s="65"/>
      <c r="F25" s="65">
        <v>31919.919999999998</v>
      </c>
      <c r="G25" s="70">
        <f t="shared" si="1"/>
        <v>884858.96999999974</v>
      </c>
    </row>
    <row r="26" spans="1:7" ht="25.5" x14ac:dyDescent="0.2">
      <c r="A26" s="72">
        <v>46104</v>
      </c>
      <c r="B26" s="73">
        <v>42071849079</v>
      </c>
      <c r="C26" s="75" t="s">
        <v>71</v>
      </c>
      <c r="D26" s="66" t="s">
        <v>70</v>
      </c>
      <c r="E26" s="65"/>
      <c r="F26" s="65">
        <v>10230.98</v>
      </c>
      <c r="G26" s="70">
        <f t="shared" si="1"/>
        <v>874627.98999999976</v>
      </c>
    </row>
    <row r="27" spans="1:7" x14ac:dyDescent="0.2">
      <c r="A27" s="72">
        <v>46104</v>
      </c>
      <c r="B27" s="73">
        <v>42072709806</v>
      </c>
      <c r="C27" s="69" t="s">
        <v>69</v>
      </c>
      <c r="D27" s="73" t="s">
        <v>54</v>
      </c>
      <c r="E27" s="65"/>
      <c r="F27" s="65">
        <v>14944.330000000002</v>
      </c>
      <c r="G27" s="70">
        <f t="shared" si="1"/>
        <v>859683.6599999998</v>
      </c>
    </row>
    <row r="28" spans="1:7" ht="25.5" x14ac:dyDescent="0.2">
      <c r="A28" s="72">
        <v>46108</v>
      </c>
      <c r="B28" s="73">
        <v>42102728728</v>
      </c>
      <c r="C28" s="69" t="s">
        <v>21</v>
      </c>
      <c r="D28" s="66" t="s">
        <v>22</v>
      </c>
      <c r="E28" s="65">
        <v>29345</v>
      </c>
      <c r="F28" s="65"/>
      <c r="G28" s="70">
        <f>+G27+E28</f>
        <v>889028.6599999998</v>
      </c>
    </row>
    <row r="29" spans="1:7" ht="25.5" x14ac:dyDescent="0.2">
      <c r="A29" s="72">
        <v>46108</v>
      </c>
      <c r="B29" s="73">
        <v>42102735383</v>
      </c>
      <c r="C29" s="69" t="s">
        <v>19</v>
      </c>
      <c r="D29" s="66" t="s">
        <v>20</v>
      </c>
      <c r="E29" s="65">
        <v>1900</v>
      </c>
      <c r="F29" s="65"/>
      <c r="G29" s="70">
        <f t="shared" ref="G29" si="2">+G28+E29</f>
        <v>890928.6599999998</v>
      </c>
    </row>
    <row r="30" spans="1:7" ht="25.5" x14ac:dyDescent="0.2">
      <c r="A30" s="72">
        <v>46112</v>
      </c>
      <c r="B30" s="73">
        <v>42124494882</v>
      </c>
      <c r="C30" s="76" t="s">
        <v>67</v>
      </c>
      <c r="D30" s="66" t="s">
        <v>68</v>
      </c>
      <c r="E30" s="65"/>
      <c r="F30" s="65">
        <v>79768</v>
      </c>
      <c r="G30" s="70">
        <f>+G29-F30</f>
        <v>811160.6599999998</v>
      </c>
    </row>
    <row r="31" spans="1:7" ht="25.5" x14ac:dyDescent="0.2">
      <c r="A31" s="72">
        <v>46112</v>
      </c>
      <c r="B31" s="73">
        <v>42125539102</v>
      </c>
      <c r="C31" s="76" t="s">
        <v>21</v>
      </c>
      <c r="D31" s="66" t="s">
        <v>22</v>
      </c>
      <c r="E31" s="65">
        <v>5970</v>
      </c>
      <c r="F31" s="65"/>
      <c r="G31" s="70">
        <f>+G30+E31</f>
        <v>817130.6599999998</v>
      </c>
    </row>
    <row r="32" spans="1:7" ht="37.15" customHeight="1" x14ac:dyDescent="0.2">
      <c r="A32" s="72">
        <v>46112</v>
      </c>
      <c r="B32" s="73">
        <v>42125548814</v>
      </c>
      <c r="C32" s="77" t="s">
        <v>19</v>
      </c>
      <c r="D32" s="78" t="s">
        <v>20</v>
      </c>
      <c r="E32" s="79">
        <v>800</v>
      </c>
      <c r="F32" s="79"/>
      <c r="G32" s="70">
        <f t="shared" ref="G32" si="3">+G31+E32</f>
        <v>817930.6599999998</v>
      </c>
    </row>
    <row r="33" spans="1:7" x14ac:dyDescent="0.2">
      <c r="A33" s="71" t="s">
        <v>66</v>
      </c>
      <c r="B33" s="63"/>
      <c r="C33" s="51" t="s">
        <v>15</v>
      </c>
      <c r="D33" s="64" t="s">
        <v>2</v>
      </c>
      <c r="E33" s="65"/>
      <c r="F33" s="80">
        <v>1034.76</v>
      </c>
      <c r="G33" s="65">
        <f>+G32-F33</f>
        <v>816895.89999999979</v>
      </c>
    </row>
    <row r="34" spans="1:7" x14ac:dyDescent="0.2">
      <c r="A34" s="89" t="s">
        <v>16</v>
      </c>
      <c r="B34" s="90"/>
      <c r="C34" s="90"/>
      <c r="D34" s="91"/>
      <c r="E34" s="61">
        <f>SUM(E8:E33)</f>
        <v>158981.38</v>
      </c>
      <c r="F34" s="27">
        <f>SUM(F14:F33)</f>
        <v>535815.62999999989</v>
      </c>
      <c r="G34" s="28">
        <f>+G33</f>
        <v>816895.89999999979</v>
      </c>
    </row>
    <row r="35" spans="1:7" ht="18" x14ac:dyDescent="0.25">
      <c r="A35" s="2"/>
      <c r="B35" s="2"/>
      <c r="C35" s="3"/>
      <c r="D35" s="4"/>
      <c r="E35" s="5"/>
      <c r="F35" s="6"/>
      <c r="G35" s="7"/>
    </row>
    <row r="36" spans="1:7" ht="18" x14ac:dyDescent="0.25">
      <c r="A36" s="2"/>
      <c r="B36" s="2"/>
      <c r="C36" s="8"/>
      <c r="D36" s="4"/>
      <c r="E36" s="5"/>
      <c r="F36" s="6"/>
      <c r="G36" s="7"/>
    </row>
    <row r="37" spans="1:7" ht="18" x14ac:dyDescent="0.25">
      <c r="A37" s="2"/>
      <c r="B37" s="2"/>
      <c r="C37" s="8"/>
      <c r="D37" s="4"/>
      <c r="E37" s="5"/>
      <c r="F37" s="6"/>
      <c r="G37" s="7"/>
    </row>
    <row r="38" spans="1:7" ht="18.75" x14ac:dyDescent="0.3">
      <c r="A38" s="9"/>
      <c r="B38" s="10" t="s">
        <v>17</v>
      </c>
      <c r="C38" s="11"/>
      <c r="D38" s="12"/>
      <c r="E38" s="84" t="s">
        <v>18</v>
      </c>
      <c r="F38" s="84"/>
      <c r="G38" s="13"/>
    </row>
    <row r="39" spans="1:7" ht="18.75" x14ac:dyDescent="0.3">
      <c r="A39" s="9"/>
      <c r="B39" s="14" t="s">
        <v>3</v>
      </c>
      <c r="C39" s="11"/>
      <c r="D39" s="12"/>
      <c r="E39" s="85" t="s">
        <v>4</v>
      </c>
      <c r="F39" s="85"/>
      <c r="G39" s="13"/>
    </row>
    <row r="40" spans="1:7" ht="15" x14ac:dyDescent="0.25">
      <c r="A40" s="17"/>
      <c r="B40" s="17"/>
      <c r="C40" s="20"/>
      <c r="D40" s="16"/>
      <c r="E40" s="18"/>
      <c r="F40" s="19"/>
      <c r="G40" s="15"/>
    </row>
    <row r="43" spans="1:7" ht="15" x14ac:dyDescent="0.25">
      <c r="A43" s="17"/>
      <c r="B43" s="17"/>
      <c r="C43" s="29"/>
      <c r="D43" s="16"/>
      <c r="E43" s="18"/>
      <c r="F43" s="19"/>
      <c r="G43" s="15"/>
    </row>
    <row r="44" spans="1:7" ht="15" x14ac:dyDescent="0.25">
      <c r="A44" s="17"/>
      <c r="B44" s="17"/>
      <c r="C44" s="29"/>
      <c r="D44" s="16"/>
      <c r="E44" s="18"/>
      <c r="F44" s="19"/>
      <c r="G44" s="15"/>
    </row>
    <row r="45" spans="1:7" ht="15" x14ac:dyDescent="0.25">
      <c r="A45" s="17"/>
      <c r="B45" s="17"/>
      <c r="C45" s="29"/>
      <c r="D45" s="16"/>
      <c r="E45" s="18"/>
      <c r="F45" s="19"/>
      <c r="G45" s="15"/>
    </row>
    <row r="46" spans="1:7" ht="15.75" x14ac:dyDescent="0.25">
      <c r="A46" s="81" t="s">
        <v>29</v>
      </c>
      <c r="B46" s="81"/>
      <c r="C46" s="81"/>
      <c r="D46" s="81"/>
      <c r="E46" s="81"/>
      <c r="F46" s="81"/>
      <c r="G46" s="81"/>
    </row>
    <row r="47" spans="1:7" x14ac:dyDescent="0.2">
      <c r="A47" s="82" t="s">
        <v>42</v>
      </c>
      <c r="B47" s="82"/>
      <c r="C47" s="82"/>
      <c r="D47" s="82"/>
      <c r="E47" s="82"/>
      <c r="F47" s="82"/>
      <c r="G47" s="82"/>
    </row>
    <row r="48" spans="1:7" x14ac:dyDescent="0.2">
      <c r="A48" s="83" t="s">
        <v>30</v>
      </c>
      <c r="B48" s="83"/>
      <c r="C48" s="83"/>
      <c r="D48" s="83"/>
      <c r="E48" s="83"/>
      <c r="F48" s="83"/>
      <c r="G48" s="83"/>
    </row>
    <row r="49" spans="1:7" ht="13.5" thickBot="1" x14ac:dyDescent="0.25">
      <c r="A49" s="30"/>
      <c r="B49" s="31"/>
      <c r="C49" s="32"/>
      <c r="D49" s="33"/>
      <c r="E49" s="34"/>
      <c r="F49" s="35"/>
      <c r="G49" s="36"/>
    </row>
    <row r="50" spans="1:7" ht="13.5" thickBot="1" x14ac:dyDescent="0.25">
      <c r="A50" s="37" t="s">
        <v>31</v>
      </c>
      <c r="B50" s="38"/>
      <c r="C50" s="38"/>
      <c r="D50" s="39"/>
      <c r="E50" s="38"/>
      <c r="F50" s="38"/>
      <c r="G50" s="40"/>
    </row>
    <row r="51" spans="1:7" ht="32.25" thickBot="1" x14ac:dyDescent="0.25">
      <c r="A51" s="58" t="s">
        <v>55</v>
      </c>
      <c r="B51" s="59" t="s">
        <v>32</v>
      </c>
      <c r="C51" s="59" t="s">
        <v>56</v>
      </c>
      <c r="D51" s="59" t="s">
        <v>33</v>
      </c>
      <c r="E51" s="59" t="s">
        <v>34</v>
      </c>
      <c r="F51" s="59" t="s">
        <v>35</v>
      </c>
      <c r="G51" s="60" t="s">
        <v>57</v>
      </c>
    </row>
    <row r="52" spans="1:7" s="98" customFormat="1" x14ac:dyDescent="0.2">
      <c r="A52" s="92">
        <v>46111</v>
      </c>
      <c r="B52" s="93">
        <v>4524000000006</v>
      </c>
      <c r="C52" s="94" t="s">
        <v>36</v>
      </c>
      <c r="D52" s="95" t="s">
        <v>43</v>
      </c>
      <c r="E52" s="96">
        <v>275000</v>
      </c>
      <c r="F52" s="97"/>
      <c r="G52" s="50">
        <f>+Tabla234[[#This Row],[Ingresos ]]</f>
        <v>275000</v>
      </c>
    </row>
    <row r="53" spans="1:7" s="98" customFormat="1" x14ac:dyDescent="0.2">
      <c r="A53" s="92">
        <v>46112</v>
      </c>
      <c r="B53" s="99">
        <v>42123182024</v>
      </c>
      <c r="C53" s="100" t="s">
        <v>44</v>
      </c>
      <c r="D53" s="101" t="s">
        <v>49</v>
      </c>
      <c r="E53" s="50"/>
      <c r="F53" s="50">
        <v>123592.75</v>
      </c>
      <c r="G53" s="50">
        <f>+G52-Tabla234[[#This Row],[Egresos]]</f>
        <v>151407.25</v>
      </c>
    </row>
    <row r="54" spans="1:7" s="98" customFormat="1" ht="25.5" x14ac:dyDescent="0.2">
      <c r="A54" s="92">
        <v>46112</v>
      </c>
      <c r="B54" s="99">
        <v>42123232943</v>
      </c>
      <c r="C54" s="100" t="s">
        <v>45</v>
      </c>
      <c r="D54" s="102" t="s">
        <v>50</v>
      </c>
      <c r="E54" s="50"/>
      <c r="F54" s="50">
        <v>95395</v>
      </c>
      <c r="G54" s="50">
        <f>+G53-Tabla234[[#This Row],[Egresos]]</f>
        <v>56012.25</v>
      </c>
    </row>
    <row r="55" spans="1:7" s="98" customFormat="1" ht="25.5" x14ac:dyDescent="0.2">
      <c r="A55" s="92">
        <v>46112</v>
      </c>
      <c r="B55" s="99">
        <v>42123276271</v>
      </c>
      <c r="C55" s="101" t="s">
        <v>46</v>
      </c>
      <c r="D55" s="102" t="s">
        <v>51</v>
      </c>
      <c r="E55" s="50"/>
      <c r="F55" s="50">
        <v>44756</v>
      </c>
      <c r="G55" s="50">
        <f>+G54-Tabla234[[#This Row],[Egresos]]</f>
        <v>11256.25</v>
      </c>
    </row>
    <row r="56" spans="1:7" s="98" customFormat="1" ht="25.5" x14ac:dyDescent="0.2">
      <c r="A56" s="92">
        <v>46112</v>
      </c>
      <c r="B56" s="99">
        <v>42123316585</v>
      </c>
      <c r="C56" s="101" t="s">
        <v>37</v>
      </c>
      <c r="D56" s="102" t="s">
        <v>52</v>
      </c>
      <c r="E56" s="50"/>
      <c r="F56" s="50">
        <v>1662.5</v>
      </c>
      <c r="G56" s="50">
        <f>+G55-Tabla234[[#This Row],[Egresos]]</f>
        <v>9593.75</v>
      </c>
    </row>
    <row r="57" spans="1:7" s="98" customFormat="1" x14ac:dyDescent="0.2">
      <c r="A57" s="92">
        <v>46112</v>
      </c>
      <c r="B57" s="99">
        <v>42123351458</v>
      </c>
      <c r="C57" s="101" t="s">
        <v>47</v>
      </c>
      <c r="D57" s="102" t="s">
        <v>52</v>
      </c>
      <c r="E57" s="50"/>
      <c r="F57" s="50">
        <v>1662.5</v>
      </c>
      <c r="G57" s="50">
        <f>+G56-Tabla234[[#This Row],[Egresos]]</f>
        <v>7931.25</v>
      </c>
    </row>
    <row r="58" spans="1:7" s="98" customFormat="1" ht="25.5" x14ac:dyDescent="0.2">
      <c r="A58" s="92">
        <v>46112</v>
      </c>
      <c r="B58" s="99">
        <v>42123390627</v>
      </c>
      <c r="C58" s="101" t="s">
        <v>48</v>
      </c>
      <c r="D58" s="102" t="s">
        <v>53</v>
      </c>
      <c r="E58" s="50"/>
      <c r="F58" s="50">
        <v>812.5</v>
      </c>
      <c r="G58" s="50">
        <f>+G57-Tabla234[[#This Row],[Egresos]]</f>
        <v>7118.75</v>
      </c>
    </row>
    <row r="59" spans="1:7" s="98" customFormat="1" x14ac:dyDescent="0.2">
      <c r="A59" s="92">
        <v>46112</v>
      </c>
      <c r="B59" s="99">
        <v>42124170040</v>
      </c>
      <c r="C59" s="101" t="s">
        <v>38</v>
      </c>
      <c r="D59" s="102" t="s">
        <v>54</v>
      </c>
      <c r="E59" s="50"/>
      <c r="F59" s="50">
        <v>6136.73</v>
      </c>
      <c r="G59" s="50">
        <f>+G58-Tabla234[[#This Row],[Egresos]]</f>
        <v>982.02000000000044</v>
      </c>
    </row>
    <row r="60" spans="1:7" s="98" customFormat="1" x14ac:dyDescent="0.2">
      <c r="A60" s="92"/>
      <c r="B60" s="99"/>
      <c r="C60" s="101" t="s">
        <v>15</v>
      </c>
      <c r="D60" s="102" t="s">
        <v>2</v>
      </c>
      <c r="E60" s="50"/>
      <c r="F60" s="50">
        <v>982.02</v>
      </c>
      <c r="G60" s="50">
        <v>0</v>
      </c>
    </row>
    <row r="61" spans="1:7" x14ac:dyDescent="0.2">
      <c r="A61" s="53"/>
      <c r="B61" s="54"/>
      <c r="C61" s="55" t="s">
        <v>39</v>
      </c>
      <c r="D61" s="55"/>
      <c r="E61" s="52">
        <f>SUM(E52:E60)</f>
        <v>275000</v>
      </c>
      <c r="F61" s="56"/>
      <c r="G61" s="57">
        <f>+G60</f>
        <v>0</v>
      </c>
    </row>
    <row r="62" spans="1:7" x14ac:dyDescent="0.2">
      <c r="A62" s="41"/>
      <c r="B62" s="42"/>
      <c r="C62" s="42"/>
      <c r="D62" s="43"/>
      <c r="E62" s="42"/>
      <c r="F62" s="44"/>
      <c r="G62" s="45"/>
    </row>
    <row r="63" spans="1:7" x14ac:dyDescent="0.2">
      <c r="A63" s="41"/>
      <c r="B63" s="42"/>
      <c r="C63" s="42"/>
      <c r="D63" s="43"/>
      <c r="E63" s="42"/>
      <c r="F63" s="42"/>
      <c r="G63" s="46"/>
    </row>
    <row r="64" spans="1:7" x14ac:dyDescent="0.2">
      <c r="A64" s="41"/>
      <c r="B64" s="42"/>
      <c r="C64" s="42" t="s">
        <v>40</v>
      </c>
      <c r="D64" s="43"/>
      <c r="E64" s="44"/>
      <c r="F64" s="47"/>
      <c r="G64" s="45"/>
    </row>
    <row r="65" spans="1:7" ht="18" x14ac:dyDescent="0.25">
      <c r="A65" s="2"/>
      <c r="B65" s="2"/>
      <c r="C65" s="8"/>
      <c r="D65" s="4"/>
      <c r="E65" s="5"/>
      <c r="F65" s="6"/>
      <c r="G65" s="7"/>
    </row>
    <row r="66" spans="1:7" ht="18.75" x14ac:dyDescent="0.3">
      <c r="A66" s="9"/>
      <c r="B66" s="10" t="s">
        <v>17</v>
      </c>
      <c r="C66" s="11"/>
      <c r="D66" s="12"/>
      <c r="E66" s="84" t="s">
        <v>18</v>
      </c>
      <c r="F66" s="84"/>
      <c r="G66" s="13"/>
    </row>
    <row r="67" spans="1:7" ht="18.75" x14ac:dyDescent="0.25">
      <c r="A67" s="17"/>
      <c r="B67" s="48" t="s">
        <v>3</v>
      </c>
      <c r="C67" s="29"/>
      <c r="D67" s="16"/>
      <c r="E67" s="49" t="s">
        <v>41</v>
      </c>
      <c r="F67" s="19"/>
      <c r="G67" s="15"/>
    </row>
    <row r="68" spans="1:7" ht="15" x14ac:dyDescent="0.25">
      <c r="A68" s="17"/>
      <c r="B68" s="17"/>
      <c r="C68" s="29"/>
      <c r="D68" s="16"/>
      <c r="E68" s="18"/>
      <c r="F68" s="19"/>
      <c r="G68" s="15"/>
    </row>
  </sheetData>
  <mergeCells count="11">
    <mergeCell ref="E38:F38"/>
    <mergeCell ref="A1:G1"/>
    <mergeCell ref="A2:G2"/>
    <mergeCell ref="A4:G4"/>
    <mergeCell ref="A5:G5"/>
    <mergeCell ref="A34:D34"/>
    <mergeCell ref="A46:G46"/>
    <mergeCell ref="A47:G47"/>
    <mergeCell ref="A48:G48"/>
    <mergeCell ref="E66:F66"/>
    <mergeCell ref="E39:F39"/>
  </mergeCells>
  <pageMargins left="0.70866141732283472" right="0.70866141732283472" top="0.74803149606299213" bottom="0.74803149606299213" header="0.31496062992125984" footer="0.31496062992125984"/>
  <pageSetup scale="65" orientation="landscape" horizontalDpi="0" verticalDpi="0" r:id="rId1"/>
  <rowBreaks count="1" manualBreakCount="1">
    <brk id="23" max="6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MARZO-2026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2026-04-08T15:18:59Z</cp:lastPrinted>
  <dcterms:created xsi:type="dcterms:W3CDTF">2021-02-04T18:18:52Z</dcterms:created>
  <dcterms:modified xsi:type="dcterms:W3CDTF">2026-04-08T15:19:02Z</dcterms:modified>
</cp:coreProperties>
</file>