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FINANZA JULIO 2026\"/>
    </mc:Choice>
  </mc:AlternateContent>
  <bookViews>
    <workbookView xWindow="0" yWindow="0" windowWidth="20490" windowHeight="7650"/>
  </bookViews>
  <sheets>
    <sheet name="JULIO-2026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5" l="1"/>
  <c r="G9" i="15"/>
  <c r="G10" i="15"/>
  <c r="G11" i="15"/>
  <c r="G12" i="15"/>
  <c r="G7" i="15"/>
  <c r="G70" i="15" l="1"/>
  <c r="G71" i="15"/>
  <c r="G72" i="15"/>
  <c r="G74" i="15"/>
  <c r="G76" i="15"/>
  <c r="G77" i="15"/>
  <c r="G80" i="15"/>
  <c r="G68" i="15"/>
  <c r="E78" i="15"/>
  <c r="G78" i="15" s="1"/>
  <c r="E75" i="15"/>
  <c r="G75" i="15" s="1"/>
  <c r="E73" i="15"/>
  <c r="G73" i="15" s="1"/>
  <c r="E69" i="15"/>
  <c r="G69" i="15" s="1"/>
  <c r="F82" i="15" l="1"/>
  <c r="G79" i="15" s="1"/>
  <c r="E82" i="15"/>
  <c r="G82" i="15" s="1"/>
  <c r="G47" i="15"/>
  <c r="G45" i="15"/>
  <c r="G44" i="15"/>
  <c r="G43" i="15"/>
  <c r="G42" i="15"/>
  <c r="G41" i="15"/>
  <c r="G40" i="15"/>
  <c r="G39" i="15"/>
  <c r="G38" i="15"/>
  <c r="G37" i="15"/>
  <c r="G36" i="15"/>
  <c r="G35" i="15"/>
  <c r="G34" i="15"/>
  <c r="G33" i="15"/>
  <c r="G32" i="15"/>
  <c r="F48" i="15" l="1"/>
  <c r="G46" i="15" s="1"/>
  <c r="E48" i="15"/>
  <c r="G48" i="15" s="1"/>
  <c r="F13" i="15"/>
  <c r="E13" i="15" l="1"/>
  <c r="G13" i="15" s="1"/>
</calcChain>
</file>

<file path=xl/sharedStrings.xml><?xml version="1.0" encoding="utf-8"?>
<sst xmlns="http://schemas.openxmlformats.org/spreadsheetml/2006/main" count="276" uniqueCount="167">
  <si>
    <t>CEDULA/RNC</t>
  </si>
  <si>
    <t xml:space="preserve">BENEFICIARIO </t>
  </si>
  <si>
    <t xml:space="preserve"> CK/TRANSF. NO.</t>
  </si>
  <si>
    <t>FECHA</t>
  </si>
  <si>
    <t>MONTO RD$</t>
  </si>
  <si>
    <t>RETENCION</t>
  </si>
  <si>
    <t>VALOR NETO</t>
  </si>
  <si>
    <t>CONCEPTO</t>
  </si>
  <si>
    <t>CUENTA OBJETAL</t>
  </si>
  <si>
    <t>NO. DOC. DE RESPALDO</t>
  </si>
  <si>
    <t>401-50625-4</t>
  </si>
  <si>
    <t>PAGO DE RETENSIONES .</t>
  </si>
  <si>
    <t>401-01006-2</t>
  </si>
  <si>
    <t>PAGO DE COMISIONES.</t>
  </si>
  <si>
    <t>S/N</t>
  </si>
  <si>
    <t>Total ejecutado</t>
  </si>
  <si>
    <t xml:space="preserve">  PREPARADO POR:</t>
  </si>
  <si>
    <t xml:space="preserve">     APROBADO POR:</t>
  </si>
  <si>
    <t>LICDA.SORAIDA RODRIGUEZ JIMENEZ.</t>
  </si>
  <si>
    <t>LICDA.ALICIA MERCEDES ARIAS.</t>
  </si>
  <si>
    <t>BANRESERVAS</t>
  </si>
  <si>
    <t>COLECTOR DE IMPUESTO INTERNO</t>
  </si>
  <si>
    <t xml:space="preserve">                                                                     HOSPITAL MUNICIPAL RESTAURACION.</t>
  </si>
  <si>
    <t xml:space="preserve">                                        Servicio Nacional de Salud</t>
  </si>
  <si>
    <t>130-63015-1</t>
  </si>
  <si>
    <t>FONDO REPONIBLE 10</t>
  </si>
  <si>
    <t>130-75622-8</t>
  </si>
  <si>
    <t>GRUPO TAVARESZ BAUTISTA,SRL.</t>
  </si>
  <si>
    <t>PAGO COMPRAS DE GASOLINA Y GASOIL.</t>
  </si>
  <si>
    <t>B1500001245/E45000000010</t>
  </si>
  <si>
    <t>JUAN RAFAEL GOMEZ MUÑOZ SRL.</t>
  </si>
  <si>
    <t>PAGO DE ALIMENTOS ,DETERGENTES Y MATERIALES GASTABLES.</t>
  </si>
  <si>
    <t>B1500000975/982</t>
  </si>
  <si>
    <t>131-79933-7</t>
  </si>
  <si>
    <t>KELMAX INDUSTRIAL S.R.L.</t>
  </si>
  <si>
    <t>COMPRAS DE GOMAS PARA MANTENIMIENTO DE LA AMBULANCIA</t>
  </si>
  <si>
    <t>B1500000262</t>
  </si>
  <si>
    <t>131-78899-8</t>
  </si>
  <si>
    <t>COPEM HOSPICLINIC</t>
  </si>
  <si>
    <t xml:space="preserve">PAGO DE COMPRAS DE MEDICAMENTOS,MATERIAL GASTABLE DE FARMACIA Y  SONOGRAFIA. </t>
  </si>
  <si>
    <t>E45000000285</t>
  </si>
  <si>
    <t>043-0004783-6</t>
  </si>
  <si>
    <t>YENNY ELIZABETH RECIO.</t>
  </si>
  <si>
    <t>PAGO  DE ALIMENTOS ,CARNES DE RES Y POLLO.</t>
  </si>
  <si>
    <t>B1100000254/255</t>
  </si>
  <si>
    <t>046-0029546-5</t>
  </si>
  <si>
    <t>RUDDY MARTINEZ PEÑA</t>
  </si>
  <si>
    <t>PAGO  DE ALIMENTOS, VERDURAS Y VEGETALES.</t>
  </si>
  <si>
    <t>B1100000252/253</t>
  </si>
  <si>
    <t>074-0003976-9</t>
  </si>
  <si>
    <t>JEAN CARLOS FAMILIA</t>
  </si>
  <si>
    <t>PAGO DE FLETE DE TRANSPORTE PARA RETIRO DE MEDICAMENTOS.</t>
  </si>
  <si>
    <t>B1100000256</t>
  </si>
  <si>
    <t>043-0000932-3</t>
  </si>
  <si>
    <t>JORGE RICARDO DOMINGUEZ CRUZ.</t>
  </si>
  <si>
    <t>PAGO DE VIATICO ABRIL,MAYO.</t>
  </si>
  <si>
    <t>FORM1002</t>
  </si>
  <si>
    <t>402-3787878-6</t>
  </si>
  <si>
    <t>YASMIN MINAYA MICHEL</t>
  </si>
  <si>
    <t>PAGO DE VIATICO ABRIL.</t>
  </si>
  <si>
    <t>073-0017368-4</t>
  </si>
  <si>
    <t>ALICIA MERCEDES ARIAS</t>
  </si>
  <si>
    <t>PAGO DE VIATICO JULIO</t>
  </si>
  <si>
    <t>043-0004382-7</t>
  </si>
  <si>
    <t>SORAIDA RODRIGUEZ JIMENEZ.</t>
  </si>
  <si>
    <t>PAGO DE VIATICO JULIO Y OCTUBRE.</t>
  </si>
  <si>
    <t>043-0004805-7</t>
  </si>
  <si>
    <t>SHEYLA DE JESUS DE LEON AMARANTE.</t>
  </si>
  <si>
    <t>PAGO DE VIATICO MAYO Y JUNIO.</t>
  </si>
  <si>
    <t>224-0054502-0</t>
  </si>
  <si>
    <t>EVARINA IVERY TEJADA JIMENEZ.</t>
  </si>
  <si>
    <t>PAGO DE VIATICO JUNIO.</t>
  </si>
  <si>
    <t>225-0038270-4</t>
  </si>
  <si>
    <t xml:space="preserve">YOCASTA RODRIGUEZ PERALTA </t>
  </si>
  <si>
    <t>PAGO DE VIATICO AGOSTO.</t>
  </si>
  <si>
    <t>COLECTOR DE IMPUESTO INTERNO.</t>
  </si>
  <si>
    <t>PAGO DE RETENSIONES.</t>
  </si>
  <si>
    <t>250-13135031-4</t>
  </si>
  <si>
    <t>Cargos Bancarios</t>
  </si>
  <si>
    <t xml:space="preserve">TOTAL EJECUTADO </t>
  </si>
  <si>
    <t xml:space="preserve">                                                          MODIFICADO POR:</t>
  </si>
  <si>
    <t>Servicio Nacional de Salud</t>
  </si>
  <si>
    <t>HOSPITAL MUNICIPAL RESTAURACION.</t>
  </si>
  <si>
    <t>JUAN RAFAEL GOMEZ MUÑOS ,SRL.</t>
  </si>
  <si>
    <t>101-61878-7</t>
  </si>
  <si>
    <t>ALTICE DOMINICANA,S.A.</t>
  </si>
  <si>
    <t>YASMIN MINAYA MICHEL.</t>
  </si>
  <si>
    <t>Pago De Compras De  Alimentos.</t>
  </si>
  <si>
    <t>Pago de Servicios de Flotas.</t>
  </si>
  <si>
    <t>Pago De Viatico Del Mes De Marzo 2026.</t>
  </si>
  <si>
    <t>N/T</t>
  </si>
  <si>
    <t xml:space="preserve">                                  FONDO VENTA DE SERVICIOS - SENASA-JULIO-2026.</t>
  </si>
  <si>
    <r>
      <t xml:space="preserve">                                                                  RELACIÓN DE PAGOS </t>
    </r>
    <r>
      <rPr>
        <b/>
        <u/>
        <sz val="12"/>
        <rFont val="Arial"/>
        <family val="2"/>
      </rPr>
      <t>-     al 31/07/2026</t>
    </r>
  </si>
  <si>
    <t>RELACIÓN DE PAGOS -     al  03/07/2026</t>
  </si>
  <si>
    <t>047-0165122-8</t>
  </si>
  <si>
    <t>MARIA NIEVES ALVAREZ.</t>
  </si>
  <si>
    <t>COPEM HOSPICLINIC ,S.R.L.</t>
  </si>
  <si>
    <t>RUDDY MARTINEZ PEÑA.</t>
  </si>
  <si>
    <t>023-0094666-8</t>
  </si>
  <si>
    <t>CARMEN TERESA EDUARDO DE SANTANA.</t>
  </si>
  <si>
    <t>402-2233822-6</t>
  </si>
  <si>
    <t>PATRICIA NICOL URBAEZ PEREZ.</t>
  </si>
  <si>
    <t>073-0016316-4</t>
  </si>
  <si>
    <t>DEYANYRA ALTAGRACIA HURTADO RODRIGUEZ.</t>
  </si>
  <si>
    <t>002-0144172-2</t>
  </si>
  <si>
    <t>CLAUDIO ENMANUEL GARCIA LLBERES.</t>
  </si>
  <si>
    <t>B1500001368/E450000000008</t>
  </si>
  <si>
    <t>B1500000695</t>
  </si>
  <si>
    <t>E450000000684/685</t>
  </si>
  <si>
    <t>E450000025952</t>
  </si>
  <si>
    <t>B1100000307</t>
  </si>
  <si>
    <t>260-09428473-0</t>
  </si>
  <si>
    <t>PAGO DE MATERIALES DE OFICINA.</t>
  </si>
  <si>
    <t>Pago De Compras De  Medicamentos y Util Men.Med.Quirurgico.</t>
  </si>
  <si>
    <t>Pago De Compras De  Alimentos Verduras y Vegetales.</t>
  </si>
  <si>
    <t>Pago De Viatico Del Mes De Abril y Mayo2026.</t>
  </si>
  <si>
    <t>Pago De Viatico Del Mes De Marzo,Abril y Mayo 2026.</t>
  </si>
  <si>
    <t>Pago De Viatico Del Mes De Mayo 2026.</t>
  </si>
  <si>
    <t>Pago De Viatico Del Mes De Abril 2026.</t>
  </si>
  <si>
    <t>Pago De Viatico Del Mes De  Mayo 2026.</t>
  </si>
  <si>
    <t>131-35423-8</t>
  </si>
  <si>
    <t>BIO-NOVA S.R.L.</t>
  </si>
  <si>
    <t>101-81424-1</t>
  </si>
  <si>
    <t>AFERME S.A.</t>
  </si>
  <si>
    <t>401-00745-2</t>
  </si>
  <si>
    <t>INSTITUTO NACIONAL DE AGUAS POSTABLES Y ALCANTARILLADO (INAPA).</t>
  </si>
  <si>
    <t>0730017368-4</t>
  </si>
  <si>
    <t>ALICIA MERCEDES ARIAS .</t>
  </si>
  <si>
    <t>402-2382805-0</t>
  </si>
  <si>
    <t>VALEGNY VALDEZ GARCIA.</t>
  </si>
  <si>
    <t xml:space="preserve">Pago Reactivos y  Mantenimiento y Reparación de Equipos Médicos, Sanitarios ,Maquina de Quimica del Laboratorio Del Hospital. </t>
  </si>
  <si>
    <t>Pago De Compras De  Alimentos,Detergentes y Material gastable.</t>
  </si>
  <si>
    <t>Pago De Combustible ,Gas GLP.</t>
  </si>
  <si>
    <t>PAGO DE SERVICIOS DE  AGUAS POSTABLES.</t>
  </si>
  <si>
    <t>PAGO DE FLETE DE  PARA RETIRO DE MEDICAMENTOS.</t>
  </si>
  <si>
    <t>Pago De Dos Viatico Del Mes De Junio  Y Julio2026.</t>
  </si>
  <si>
    <t>Pago De  Viatico Del Mes De  Julio2026.</t>
  </si>
  <si>
    <t>Pago De Tres Viatico Del Mes De Junio 2026.</t>
  </si>
  <si>
    <t>Pago De Viatico Del Mes De Junio 2026.</t>
  </si>
  <si>
    <t>Pago De Viatico Del Mes De Julio 2026.</t>
  </si>
  <si>
    <t>Pago De Retensiones .</t>
  </si>
  <si>
    <t>Pago De Comisiones.</t>
  </si>
  <si>
    <t>B1500001369/E450000000016</t>
  </si>
  <si>
    <t>E450000001223</t>
  </si>
  <si>
    <t>E450000008708</t>
  </si>
  <si>
    <t>B1100000312</t>
  </si>
  <si>
    <t>260-10247379-6</t>
  </si>
  <si>
    <t>E450000001359/B1500001363</t>
  </si>
  <si>
    <t>RELACIÓN DE PAGOS -     al  22/07/2026</t>
  </si>
  <si>
    <t>FONDO REPONIBLE 05.  RD$ 274,999.85</t>
  </si>
  <si>
    <t>FONDO REPONIBLE 06.RD$ 274,999.73</t>
  </si>
  <si>
    <t>DEPOSITO DENTAL MASTERDENT.</t>
  </si>
  <si>
    <t>DOMINGO CONTRERAS VALDEZ.</t>
  </si>
  <si>
    <t>VICTOR EMMANUEL ESPINO MORENO</t>
  </si>
  <si>
    <t>ALTICE DOMINICANA S.A.</t>
  </si>
  <si>
    <t>133-37752-7</t>
  </si>
  <si>
    <t>043-0003171-5</t>
  </si>
  <si>
    <t>043-0004905-5</t>
  </si>
  <si>
    <t>Pago  De  Anestesia Medicamentos,  Insumo Odontologico Y Util Menor  Medico Quirurgico.</t>
  </si>
  <si>
    <t>Pago de tres factura de  Limpieza y Reparacion Del Porcelanato del Hospital (Entrada,Sala de Espera Consulta,Pasillo Principal y Sala de Hospitalizacion. HM.</t>
  </si>
  <si>
    <t>Pago De Diferentes Cambio De Breaker de Aires,Soporte y Mantenimientos de Computadoras e Impresoras Del HMR.</t>
  </si>
  <si>
    <t>Pago Servicios Internet.</t>
  </si>
  <si>
    <t>B1500000057/58</t>
  </si>
  <si>
    <t>B1100000313/314/315</t>
  </si>
  <si>
    <t>B1100000318/319</t>
  </si>
  <si>
    <t>E450000026046</t>
  </si>
  <si>
    <t>269-5359519-0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</si>
</sst>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&quot;$&quot;#,##0.00_);[Red]\(&quot;$&quot;#,##0.00\)"/>
    <numFmt numFmtId="43" formatCode="_(* #,##0.00_);_(* \(#,##0.00\);_(* &quot;-&quot;??_);_(@_)"/>
    <numFmt numFmtId="164" formatCode="_-* #,##0.00\ _€_-;\-* #,##0.00\ _€_-;_-* &quot;-&quot;??\ _€_-;_-@_-"/>
    <numFmt numFmtId="165" formatCode="_(&quot;RD$&quot;* #,##0.00_);_(&quot;RD$&quot;* \(#,##0.00\);_(&quot;RD$&quot;* &quot;-&quot;??_);_(@_)"/>
    <numFmt numFmtId="166" formatCode="mm\-dd\-yy"/>
    <numFmt numFmtId="167" formatCode="&quot;$&quot;#,##0.00"/>
    <numFmt numFmtId="168" formatCode="mmm\-dd\-yy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name val="Arial"/>
      <family val="2"/>
    </font>
    <font>
      <b/>
      <sz val="10"/>
      <name val="Arial"/>
      <family val="2"/>
    </font>
    <font>
      <sz val="26"/>
      <color theme="1"/>
      <name val="Cambria"/>
      <family val="1"/>
    </font>
    <font>
      <sz val="8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6"/>
      <name val="Arial"/>
      <family val="2"/>
    </font>
    <font>
      <sz val="6"/>
      <name val="Arial"/>
      <family val="2"/>
    </font>
    <font>
      <sz val="11"/>
      <name val="Times New Roman"/>
      <family val="1"/>
    </font>
    <font>
      <b/>
      <sz val="10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name val="Calibri"/>
      <family val="2"/>
      <scheme val="minor"/>
    </font>
    <font>
      <b/>
      <sz val="11"/>
      <name val="Times New Roman"/>
      <family val="1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63">
    <xf numFmtId="0" fontId="0" fillId="0" borderId="0"/>
    <xf numFmtId="43" fontId="16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4" fillId="0" borderId="0"/>
    <xf numFmtId="0" fontId="16" fillId="0" borderId="0" applyFont="0" applyFill="0" applyBorder="0" applyProtection="0"/>
    <xf numFmtId="0" fontId="16" fillId="0" borderId="0"/>
    <xf numFmtId="0" fontId="14" fillId="0" borderId="0"/>
    <xf numFmtId="0" fontId="16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2" fillId="0" borderId="0"/>
    <xf numFmtId="0" fontId="15" fillId="0" borderId="0"/>
    <xf numFmtId="0" fontId="15" fillId="0" borderId="0" applyFont="0" applyFill="0" applyBorder="0" applyProtection="0"/>
    <xf numFmtId="0" fontId="15" fillId="0" borderId="0"/>
    <xf numFmtId="0" fontId="12" fillId="0" borderId="0"/>
    <xf numFmtId="164" fontId="15" fillId="0" borderId="0" applyFont="0" applyFill="0" applyBorder="0" applyAlignment="0" applyProtection="0"/>
    <xf numFmtId="8" fontId="15" fillId="0" borderId="0" applyFont="0" applyFill="0" applyBorder="0" applyProtection="0"/>
    <xf numFmtId="43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15" fillId="0" borderId="0"/>
    <xf numFmtId="0" fontId="6" fillId="0" borderId="0"/>
    <xf numFmtId="164" fontId="15" fillId="0" borderId="0" applyFont="0" applyFill="0" applyBorder="0" applyAlignment="0" applyProtection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" fillId="0" borderId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87">
    <xf numFmtId="0" fontId="0" fillId="0" borderId="0" xfId="0"/>
    <xf numFmtId="167" fontId="26" fillId="2" borderId="0" xfId="51" applyNumberFormat="1" applyFont="1" applyFill="1" applyBorder="1" applyAlignment="1">
      <alignment horizontal="right"/>
    </xf>
    <xf numFmtId="4" fontId="25" fillId="0" borderId="0" xfId="51" applyNumberFormat="1" applyFont="1" applyBorder="1" applyAlignment="1">
      <alignment horizontal="right"/>
    </xf>
    <xf numFmtId="4" fontId="28" fillId="0" borderId="0" xfId="51" applyNumberFormat="1" applyFont="1" applyBorder="1" applyAlignment="1">
      <alignment horizontal="right"/>
    </xf>
    <xf numFmtId="14" fontId="0" fillId="0" borderId="0" xfId="0" applyNumberFormat="1"/>
    <xf numFmtId="4" fontId="0" fillId="0" borderId="0" xfId="0" applyNumberFormat="1"/>
    <xf numFmtId="0" fontId="20" fillId="0" borderId="0" xfId="15" applyFont="1" applyBorder="1" applyAlignment="1">
      <alignment horizontal="left" vertical="top"/>
    </xf>
    <xf numFmtId="0" fontId="23" fillId="0" borderId="0" xfId="15" applyFont="1" applyBorder="1"/>
    <xf numFmtId="0" fontId="23" fillId="0" borderId="0" xfId="15" applyFont="1" applyBorder="1" applyAlignment="1">
      <alignment horizontal="center"/>
    </xf>
    <xf numFmtId="0" fontId="23" fillId="0" borderId="0" xfId="15" applyFont="1" applyBorder="1" applyAlignment="1">
      <alignment horizontal="left"/>
    </xf>
    <xf numFmtId="0" fontId="0" fillId="0" borderId="0" xfId="0" applyBorder="1"/>
    <xf numFmtId="49" fontId="26" fillId="0" borderId="0" xfId="49" applyNumberFormat="1" applyFont="1" applyBorder="1" applyAlignment="1">
      <alignment horizontal="center" vertical="center"/>
    </xf>
    <xf numFmtId="0" fontId="26" fillId="2" borderId="0" xfId="49" applyFont="1" applyFill="1" applyBorder="1" applyAlignment="1">
      <alignment horizontal="center" vertical="center" wrapText="1"/>
    </xf>
    <xf numFmtId="49" fontId="26" fillId="2" borderId="0" xfId="49" applyNumberFormat="1" applyFont="1" applyFill="1" applyBorder="1" applyAlignment="1">
      <alignment horizontal="center" vertical="center" wrapText="1"/>
    </xf>
    <xf numFmtId="166" fontId="26" fillId="0" borderId="0" xfId="49" applyNumberFormat="1" applyFont="1" applyBorder="1" applyAlignment="1">
      <alignment horizontal="center" vertical="center"/>
    </xf>
    <xf numFmtId="4" fontId="26" fillId="0" borderId="0" xfId="49" applyNumberFormat="1" applyFont="1" applyBorder="1" applyAlignment="1">
      <alignment horizontal="center" vertical="center"/>
    </xf>
    <xf numFmtId="0" fontId="26" fillId="0" borderId="0" xfId="49" applyFont="1" applyBorder="1" applyAlignment="1">
      <alignment horizontal="center" vertical="center" wrapText="1"/>
    </xf>
    <xf numFmtId="4" fontId="26" fillId="0" borderId="0" xfId="55" applyNumberFormat="1" applyFont="1" applyBorder="1" applyAlignment="1">
      <alignment horizontal="center" vertical="center" wrapText="1"/>
    </xf>
    <xf numFmtId="14" fontId="19" fillId="0" borderId="0" xfId="15" applyNumberFormat="1" applyFont="1" applyBorder="1" applyAlignment="1">
      <alignment vertical="center"/>
    </xf>
    <xf numFmtId="0" fontId="19" fillId="0" borderId="0" xfId="15" applyFont="1" applyBorder="1" applyAlignment="1">
      <alignment horizontal="center" vertical="center" wrapText="1"/>
    </xf>
    <xf numFmtId="0" fontId="19" fillId="0" borderId="0" xfId="15" applyFont="1" applyBorder="1" applyAlignment="1">
      <alignment horizontal="center" vertical="center"/>
    </xf>
    <xf numFmtId="14" fontId="19" fillId="0" borderId="0" xfId="15" applyNumberFormat="1" applyFont="1" applyBorder="1" applyAlignment="1">
      <alignment horizontal="left" vertical="center"/>
    </xf>
    <xf numFmtId="4" fontId="19" fillId="3" borderId="0" xfId="56" applyNumberFormat="1" applyFont="1" applyFill="1" applyBorder="1" applyAlignment="1">
      <alignment horizontal="center" vertical="center"/>
    </xf>
    <xf numFmtId="4" fontId="19" fillId="3" borderId="0" xfId="15" applyNumberFormat="1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14" fontId="19" fillId="0" borderId="0" xfId="15" applyNumberFormat="1" applyFont="1" applyBorder="1" applyAlignment="1"/>
    <xf numFmtId="0" fontId="1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/>
    </xf>
    <xf numFmtId="49" fontId="25" fillId="2" borderId="0" xfId="49" applyNumberFormat="1" applyFont="1" applyFill="1" applyBorder="1"/>
    <xf numFmtId="0" fontId="23" fillId="2" borderId="0" xfId="49" applyFont="1" applyFill="1" applyBorder="1" applyAlignment="1">
      <alignment horizontal="right" wrapText="1"/>
    </xf>
    <xf numFmtId="49" fontId="18" fillId="2" borderId="0" xfId="49" applyNumberFormat="1" applyFont="1" applyFill="1" applyBorder="1" applyAlignment="1">
      <alignment horizontal="right" wrapText="1"/>
    </xf>
    <xf numFmtId="0" fontId="18" fillId="2" borderId="0" xfId="49" applyFont="1" applyFill="1" applyBorder="1"/>
    <xf numFmtId="167" fontId="23" fillId="2" borderId="0" xfId="51" applyNumberFormat="1" applyFont="1" applyFill="1" applyBorder="1" applyAlignment="1">
      <alignment horizontal="right"/>
    </xf>
    <xf numFmtId="0" fontId="27" fillId="2" borderId="0" xfId="49" applyFont="1" applyFill="1" applyBorder="1" applyAlignment="1">
      <alignment wrapText="1"/>
    </xf>
    <xf numFmtId="0" fontId="25" fillId="2" borderId="0" xfId="49" applyFont="1" applyFill="1" applyBorder="1"/>
    <xf numFmtId="0" fontId="26" fillId="2" borderId="0" xfId="49" applyFont="1" applyFill="1" applyBorder="1" applyAlignment="1">
      <alignment horizontal="right" wrapText="1"/>
    </xf>
    <xf numFmtId="49" fontId="25" fillId="2" borderId="0" xfId="49" applyNumberFormat="1" applyFont="1" applyFill="1" applyBorder="1" applyAlignment="1">
      <alignment horizontal="right" wrapText="1"/>
    </xf>
    <xf numFmtId="0" fontId="25" fillId="2" borderId="0" xfId="49" applyFont="1" applyFill="1" applyBorder="1" applyAlignment="1">
      <alignment wrapText="1"/>
    </xf>
    <xf numFmtId="49" fontId="25" fillId="2" borderId="0" xfId="49" applyNumberFormat="1" applyFont="1" applyFill="1" applyBorder="1" applyAlignment="1">
      <alignment horizontal="left"/>
    </xf>
    <xf numFmtId="0" fontId="26" fillId="2" borderId="0" xfId="49" applyFont="1" applyFill="1" applyBorder="1" applyAlignment="1">
      <alignment horizontal="right"/>
    </xf>
    <xf numFmtId="4" fontId="26" fillId="2" borderId="0" xfId="49" applyNumberFormat="1" applyFont="1" applyFill="1" applyBorder="1" applyAlignment="1">
      <alignment horizontal="right"/>
    </xf>
    <xf numFmtId="4" fontId="26" fillId="2" borderId="0" xfId="49" applyNumberFormat="1" applyFont="1" applyFill="1" applyBorder="1" applyAlignment="1">
      <alignment horizontal="left"/>
    </xf>
    <xf numFmtId="0" fontId="22" fillId="2" borderId="0" xfId="49" applyFont="1" applyFill="1" applyBorder="1"/>
    <xf numFmtId="168" fontId="25" fillId="0" borderId="0" xfId="15" applyNumberFormat="1" applyFont="1" applyBorder="1" applyAlignment="1">
      <alignment horizontal="center"/>
    </xf>
    <xf numFmtId="168" fontId="26" fillId="0" borderId="0" xfId="15" applyNumberFormat="1" applyFont="1" applyBorder="1" applyAlignment="1">
      <alignment horizontal="center"/>
    </xf>
    <xf numFmtId="4" fontId="33" fillId="0" borderId="0" xfId="15" applyNumberFormat="1" applyFont="1" applyBorder="1" applyAlignment="1">
      <alignment horizontal="right"/>
    </xf>
    <xf numFmtId="43" fontId="26" fillId="0" borderId="0" xfId="51" applyFont="1" applyBorder="1" applyAlignment="1">
      <alignment horizontal="center"/>
    </xf>
    <xf numFmtId="1" fontId="29" fillId="0" borderId="0" xfId="15" applyNumberFormat="1" applyFont="1" applyBorder="1" applyAlignment="1">
      <alignment horizontal="right" wrapText="1"/>
    </xf>
    <xf numFmtId="0" fontId="21" fillId="2" borderId="0" xfId="49" applyFont="1" applyFill="1" applyBorder="1"/>
    <xf numFmtId="4" fontId="25" fillId="0" borderId="0" xfId="15" applyNumberFormat="1" applyFont="1" applyBorder="1" applyAlignment="1">
      <alignment horizontal="center"/>
    </xf>
    <xf numFmtId="49" fontId="22" fillId="0" borderId="0" xfId="49" applyNumberFormat="1" applyFont="1" applyBorder="1"/>
    <xf numFmtId="168" fontId="26" fillId="0" borderId="0" xfId="49" applyNumberFormat="1" applyFont="1" applyBorder="1" applyAlignment="1">
      <alignment horizontal="center" wrapText="1"/>
    </xf>
    <xf numFmtId="49" fontId="22" fillId="0" borderId="0" xfId="49" applyNumberFormat="1" applyFont="1" applyBorder="1" applyAlignment="1">
      <alignment horizontal="right" wrapText="1"/>
    </xf>
    <xf numFmtId="0" fontId="25" fillId="0" borderId="0" xfId="49" applyFont="1" applyBorder="1" applyAlignment="1">
      <alignment horizontal="left"/>
    </xf>
    <xf numFmtId="4" fontId="26" fillId="0" borderId="0" xfId="49" applyNumberFormat="1" applyFont="1" applyBorder="1" applyAlignment="1">
      <alignment horizontal="center"/>
    </xf>
    <xf numFmtId="167" fontId="34" fillId="0" borderId="0" xfId="49" applyNumberFormat="1" applyFont="1" applyBorder="1" applyAlignment="1">
      <alignment horizontal="center" wrapText="1"/>
    </xf>
    <xf numFmtId="0" fontId="22" fillId="0" borderId="0" xfId="49" applyFont="1" applyBorder="1"/>
    <xf numFmtId="168" fontId="19" fillId="0" borderId="0" xfId="49" applyNumberFormat="1" applyFont="1" applyBorder="1" applyAlignment="1">
      <alignment horizontal="center" wrapText="1"/>
    </xf>
    <xf numFmtId="0" fontId="25" fillId="0" borderId="0" xfId="49" applyFont="1" applyBorder="1"/>
    <xf numFmtId="4" fontId="25" fillId="0" borderId="0" xfId="49" applyNumberFormat="1" applyFont="1" applyBorder="1" applyAlignment="1">
      <alignment horizontal="right"/>
    </xf>
    <xf numFmtId="0" fontId="25" fillId="0" borderId="0" xfId="49" applyFont="1" applyBorder="1" applyAlignment="1">
      <alignment wrapText="1"/>
    </xf>
    <xf numFmtId="4" fontId="22" fillId="0" borderId="0" xfId="49" applyNumberFormat="1" applyFont="1" applyBorder="1" applyAlignment="1">
      <alignment horizontal="right"/>
    </xf>
    <xf numFmtId="0" fontId="22" fillId="0" borderId="0" xfId="49" applyFont="1" applyBorder="1" applyAlignment="1">
      <alignment wrapText="1"/>
    </xf>
    <xf numFmtId="0" fontId="23" fillId="0" borderId="0" xfId="0" applyFont="1" applyBorder="1"/>
    <xf numFmtId="0" fontId="31" fillId="0" borderId="0" xfId="0" applyFont="1" applyBorder="1"/>
    <xf numFmtId="0" fontId="32" fillId="0" borderId="0" xfId="0" applyFont="1" applyBorder="1"/>
    <xf numFmtId="0" fontId="26" fillId="0" borderId="0" xfId="0" applyFont="1" applyBorder="1"/>
    <xf numFmtId="0" fontId="18" fillId="0" borderId="0" xfId="0" applyFont="1" applyBorder="1"/>
    <xf numFmtId="0" fontId="19" fillId="0" borderId="0" xfId="0" applyFont="1" applyBorder="1"/>
    <xf numFmtId="14" fontId="19" fillId="0" borderId="0" xfId="15" applyNumberFormat="1" applyFont="1" applyBorder="1" applyAlignment="1">
      <alignment horizontal="center"/>
    </xf>
    <xf numFmtId="0" fontId="19" fillId="2" borderId="0" xfId="0" applyFont="1" applyFill="1" applyBorder="1" applyAlignment="1">
      <alignment horizontal="center" wrapText="1"/>
    </xf>
    <xf numFmtId="14" fontId="19" fillId="0" borderId="0" xfId="15" applyNumberFormat="1" applyFont="1" applyBorder="1" applyAlignment="1">
      <alignment horizontal="center" vertical="center"/>
    </xf>
    <xf numFmtId="4" fontId="19" fillId="3" borderId="0" xfId="56" applyNumberFormat="1" applyFont="1" applyFill="1" applyBorder="1" applyAlignment="1">
      <alignment horizontal="center"/>
    </xf>
    <xf numFmtId="4" fontId="19" fillId="3" borderId="0" xfId="15" applyNumberFormat="1" applyFont="1" applyFill="1" applyBorder="1" applyAlignment="1">
      <alignment horizontal="center"/>
    </xf>
    <xf numFmtId="4" fontId="19" fillId="3" borderId="0" xfId="56" applyNumberFormat="1" applyFont="1" applyFill="1" applyBorder="1" applyAlignment="1">
      <alignment horizontal="center" wrapText="1"/>
    </xf>
    <xf numFmtId="0" fontId="19" fillId="2" borderId="0" xfId="0" applyFont="1" applyFill="1" applyBorder="1" applyAlignment="1">
      <alignment horizontal="center" vertical="center" wrapText="1"/>
    </xf>
    <xf numFmtId="4" fontId="19" fillId="3" borderId="0" xfId="56" applyNumberFormat="1" applyFont="1" applyFill="1" applyBorder="1" applyAlignment="1">
      <alignment horizontal="center" vertical="center" wrapText="1"/>
    </xf>
    <xf numFmtId="0" fontId="19" fillId="0" borderId="0" xfId="15" applyFont="1" applyBorder="1" applyAlignment="1">
      <alignment horizontal="center"/>
    </xf>
    <xf numFmtId="4" fontId="18" fillId="3" borderId="0" xfId="56" applyNumberFormat="1" applyFont="1" applyFill="1" applyBorder="1" applyAlignment="1">
      <alignment horizontal="center"/>
    </xf>
    <xf numFmtId="4" fontId="18" fillId="3" borderId="0" xfId="15" applyNumberFormat="1" applyFont="1" applyFill="1" applyBorder="1" applyAlignment="1">
      <alignment horizontal="center"/>
    </xf>
    <xf numFmtId="4" fontId="18" fillId="3" borderId="0" xfId="15" applyNumberFormat="1" applyFont="1" applyFill="1" applyBorder="1" applyAlignment="1">
      <alignment horizontal="right"/>
    </xf>
    <xf numFmtId="49" fontId="28" fillId="2" borderId="0" xfId="49" applyNumberFormat="1" applyFont="1" applyFill="1" applyBorder="1" applyAlignment="1">
      <alignment horizontal="left"/>
    </xf>
    <xf numFmtId="0" fontId="35" fillId="0" borderId="0" xfId="15" applyFont="1" applyBorder="1" applyAlignment="1">
      <alignment horizontal="center" vertical="center" wrapText="1"/>
    </xf>
    <xf numFmtId="0" fontId="35" fillId="2" borderId="0" xfId="0" applyFont="1" applyFill="1" applyBorder="1" applyAlignment="1">
      <alignment horizontal="center" vertical="center" wrapText="1"/>
    </xf>
    <xf numFmtId="14" fontId="19" fillId="0" borderId="0" xfId="15" applyNumberFormat="1" applyFont="1" applyBorder="1" applyAlignment="1">
      <alignment horizontal="center" vertical="center" wrapText="1"/>
    </xf>
    <xf numFmtId="0" fontId="18" fillId="0" borderId="0" xfId="15" applyFont="1" applyBorder="1" applyAlignment="1">
      <alignment horizontal="center"/>
    </xf>
    <xf numFmtId="14" fontId="18" fillId="0" borderId="0" xfId="15" applyNumberFormat="1" applyFont="1" applyBorder="1" applyAlignment="1">
      <alignment horizontal="center"/>
    </xf>
  </cellXfs>
  <cellStyles count="63">
    <cellStyle name="Millares 10" xfId="34"/>
    <cellStyle name="Millares 11" xfId="36"/>
    <cellStyle name="Millares 12" xfId="38"/>
    <cellStyle name="Millares 13" xfId="48"/>
    <cellStyle name="Millares 13 2" xfId="51"/>
    <cellStyle name="Millares 14" xfId="61"/>
    <cellStyle name="Millares 2" xfId="1"/>
    <cellStyle name="Millares 2 2" xfId="59"/>
    <cellStyle name="Millares 2 3" xfId="58"/>
    <cellStyle name="Millares 3" xfId="8"/>
    <cellStyle name="Millares 3 2" xfId="62"/>
    <cellStyle name="Millares 4" xfId="10"/>
    <cellStyle name="Millares 4 2" xfId="23"/>
    <cellStyle name="Millares 5" xfId="17"/>
    <cellStyle name="Millares 5 2" xfId="42"/>
    <cellStyle name="Millares 6" xfId="19"/>
    <cellStyle name="Millares 7" xfId="5"/>
    <cellStyle name="Millares 7 2" xfId="14"/>
    <cellStyle name="Millares 7 3" xfId="18"/>
    <cellStyle name="Millares 8" xfId="21"/>
    <cellStyle name="Millares 9" xfId="26"/>
    <cellStyle name="Millares_29 feb DESEMBOLSO2004 2 2" xfId="55"/>
    <cellStyle name="Moneda 2" xfId="20"/>
    <cellStyle name="Normal" xfId="0" builtinId="0"/>
    <cellStyle name="Normal 10" xfId="47"/>
    <cellStyle name="Normal 10 2" xfId="49"/>
    <cellStyle name="Normal 11" xfId="57"/>
    <cellStyle name="Normal 2" xfId="2"/>
    <cellStyle name="Normal 2 2" xfId="6"/>
    <cellStyle name="Normal 2 2 2" xfId="15"/>
    <cellStyle name="Normal 2 2 2 2" xfId="40"/>
    <cellStyle name="Normal 2 2 3" xfId="60"/>
    <cellStyle name="Normal 2 3" xfId="4"/>
    <cellStyle name="Normal 2 3 2" xfId="12"/>
    <cellStyle name="Normal 2 3 3" xfId="27"/>
    <cellStyle name="Normal 2 3 4" xfId="29"/>
    <cellStyle name="Normal 2 3 5" xfId="31"/>
    <cellStyle name="Normal 2 3 5 2" xfId="39"/>
    <cellStyle name="Normal 2 3 5 3" xfId="43"/>
    <cellStyle name="Normal 2 3 5 3 2" xfId="52"/>
    <cellStyle name="Normal 2 3 5 4" xfId="45"/>
    <cellStyle name="Normal 2 3 5 4 2" xfId="50"/>
    <cellStyle name="Normal 3" xfId="9"/>
    <cellStyle name="Normal 3 2" xfId="22"/>
    <cellStyle name="Normal 4" xfId="13"/>
    <cellStyle name="Normal 5" xfId="7"/>
    <cellStyle name="Normal 5 2" xfId="16"/>
    <cellStyle name="Normal 5 3" xfId="28"/>
    <cellStyle name="Normal 5 4" xfId="30"/>
    <cellStyle name="Normal 5 5" xfId="32"/>
    <cellStyle name="Normal 5 5 2" xfId="41"/>
    <cellStyle name="Normal 5 5 3" xfId="44"/>
    <cellStyle name="Normal 5 5 3 2" xfId="53"/>
    <cellStyle name="Normal 5 5 4" xfId="46"/>
    <cellStyle name="Normal 5 5 4 2" xfId="54"/>
    <cellStyle name="Normal 6" xfId="25"/>
    <cellStyle name="Normal 7" xfId="33"/>
    <cellStyle name="Normal 8" xfId="35"/>
    <cellStyle name="Normal 9" xfId="37"/>
    <cellStyle name="Porcentaje 2" xfId="56"/>
    <cellStyle name="Porcentual 2" xfId="3"/>
    <cellStyle name="Porcentual 3" xfId="11"/>
    <cellStyle name="Porcentual 3 2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</xdr:colOff>
      <xdr:row>0</xdr:row>
      <xdr:rowOff>53340</xdr:rowOff>
    </xdr:from>
    <xdr:ext cx="1516380" cy="754380"/>
    <xdr:pic>
      <xdr:nvPicPr>
        <xdr:cNvPr id="9" name="9 Imagen">
          <a:extLst>
            <a:ext uri="{FF2B5EF4-FFF2-40B4-BE49-F238E27FC236}">
              <a16:creationId xmlns:a16="http://schemas.microsoft.com/office/drawing/2014/main" id="{6B3174E3-ACD1-4C58-892D-DBADA92BB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1" y="53340"/>
          <a:ext cx="1516380" cy="754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24</xdr:row>
      <xdr:rowOff>0</xdr:rowOff>
    </xdr:from>
    <xdr:ext cx="1470660" cy="617220"/>
    <xdr:pic>
      <xdr:nvPicPr>
        <xdr:cNvPr id="5" name="9 Imagen">
          <a:extLst>
            <a:ext uri="{FF2B5EF4-FFF2-40B4-BE49-F238E27FC236}">
              <a16:creationId xmlns:a16="http://schemas.microsoft.com/office/drawing/2014/main" id="{9C86D26C-0637-425D-8A0C-FB9FA1E3F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" y="8877300"/>
          <a:ext cx="147066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60</xdr:row>
      <xdr:rowOff>0</xdr:rowOff>
    </xdr:from>
    <xdr:ext cx="1470660" cy="617220"/>
    <xdr:pic>
      <xdr:nvPicPr>
        <xdr:cNvPr id="2" name="9 Imagen">
          <a:extLst>
            <a:ext uri="{FF2B5EF4-FFF2-40B4-BE49-F238E27FC236}">
              <a16:creationId xmlns:a16="http://schemas.microsoft.com/office/drawing/2014/main" id="{8A2C69D9-F544-4BD0-9A02-2C037B2E2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" y="8877300"/>
          <a:ext cx="147066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F128"/>
  <sheetViews>
    <sheetView tabSelected="1" workbookViewId="0">
      <selection sqref="A1:J1"/>
    </sheetView>
  </sheetViews>
  <sheetFormatPr baseColWidth="10" defaultRowHeight="12.75" x14ac:dyDescent="0.2"/>
  <cols>
    <col min="1" max="1" width="15.42578125" customWidth="1"/>
    <col min="2" max="2" width="31.140625" customWidth="1"/>
    <col min="3" max="3" width="19.7109375" customWidth="1"/>
    <col min="5" max="5" width="17.140625" customWidth="1"/>
    <col min="6" max="6" width="14" customWidth="1"/>
    <col min="7" max="7" width="15.85546875" customWidth="1"/>
    <col min="8" max="8" width="39.42578125" customWidth="1"/>
    <col min="9" max="9" width="11.42578125" customWidth="1"/>
    <col min="10" max="10" width="15.7109375" customWidth="1"/>
  </cols>
  <sheetData>
    <row r="1" spans="1:10" ht="33" x14ac:dyDescent="0.2">
      <c r="A1" s="6" t="s">
        <v>23</v>
      </c>
      <c r="B1" s="6"/>
      <c r="C1" s="6"/>
      <c r="D1" s="6"/>
      <c r="E1" s="6"/>
      <c r="F1" s="6"/>
      <c r="G1" s="6"/>
      <c r="H1" s="6"/>
      <c r="I1" s="6"/>
      <c r="J1" s="6"/>
    </row>
    <row r="2" spans="1:10" ht="15.75" x14ac:dyDescent="0.25">
      <c r="A2" s="7" t="s">
        <v>22</v>
      </c>
      <c r="B2" s="7"/>
      <c r="C2" s="7"/>
      <c r="D2" s="7"/>
      <c r="E2" s="7"/>
      <c r="F2" s="7"/>
      <c r="G2" s="7"/>
      <c r="H2" s="7"/>
      <c r="I2" s="7"/>
      <c r="J2" s="7"/>
    </row>
    <row r="3" spans="1:10" ht="15.75" x14ac:dyDescent="0.25">
      <c r="A3" s="8"/>
      <c r="B3" s="9" t="s">
        <v>91</v>
      </c>
      <c r="C3" s="9"/>
      <c r="D3" s="9"/>
      <c r="E3" s="9"/>
      <c r="F3" s="9"/>
      <c r="G3" s="9"/>
      <c r="H3" s="9"/>
      <c r="I3" s="9"/>
      <c r="J3" s="8"/>
    </row>
    <row r="4" spans="1:10" ht="15.75" x14ac:dyDescent="0.25">
      <c r="A4" s="9" t="s">
        <v>92</v>
      </c>
      <c r="B4" s="9"/>
      <c r="C4" s="9"/>
      <c r="D4" s="9"/>
      <c r="E4" s="9"/>
      <c r="F4" s="9"/>
      <c r="G4" s="9"/>
      <c r="H4" s="9"/>
      <c r="I4" s="9"/>
      <c r="J4" s="9"/>
    </row>
    <row r="5" spans="1:10" x14ac:dyDescent="0.2">
      <c r="A5" s="10"/>
      <c r="B5" s="10"/>
      <c r="C5" s="10"/>
      <c r="D5" s="10"/>
      <c r="E5" s="10"/>
      <c r="F5" s="10"/>
      <c r="G5" s="10"/>
      <c r="H5" s="10"/>
      <c r="I5" s="10"/>
      <c r="J5" s="10"/>
    </row>
    <row r="6" spans="1:10" ht="31.9" customHeight="1" x14ac:dyDescent="0.2">
      <c r="A6" s="11" t="s">
        <v>0</v>
      </c>
      <c r="B6" s="12" t="s">
        <v>1</v>
      </c>
      <c r="C6" s="13" t="s">
        <v>2</v>
      </c>
      <c r="D6" s="14" t="s">
        <v>3</v>
      </c>
      <c r="E6" s="15" t="s">
        <v>4</v>
      </c>
      <c r="F6" s="15" t="s">
        <v>5</v>
      </c>
      <c r="G6" s="15" t="s">
        <v>6</v>
      </c>
      <c r="H6" s="16" t="s">
        <v>7</v>
      </c>
      <c r="I6" s="17" t="s">
        <v>8</v>
      </c>
      <c r="J6" s="16" t="s">
        <v>9</v>
      </c>
    </row>
    <row r="7" spans="1:10" ht="51.6" customHeight="1" x14ac:dyDescent="0.2">
      <c r="A7" s="18" t="s">
        <v>155</v>
      </c>
      <c r="B7" s="19" t="s">
        <v>151</v>
      </c>
      <c r="C7" s="20">
        <v>42805280992</v>
      </c>
      <c r="D7" s="21">
        <v>46227</v>
      </c>
      <c r="E7" s="22">
        <v>61970.55</v>
      </c>
      <c r="F7" s="23">
        <v>2899.75</v>
      </c>
      <c r="G7" s="23">
        <f>+E7-F7</f>
        <v>59070.8</v>
      </c>
      <c r="H7" s="24" t="s">
        <v>158</v>
      </c>
      <c r="I7" s="19">
        <v>239301</v>
      </c>
      <c r="J7" s="19" t="s">
        <v>162</v>
      </c>
    </row>
    <row r="8" spans="1:10" ht="65.45" customHeight="1" x14ac:dyDescent="0.2">
      <c r="A8" s="18" t="s">
        <v>156</v>
      </c>
      <c r="B8" s="19" t="s">
        <v>152</v>
      </c>
      <c r="C8" s="20">
        <v>42739974655</v>
      </c>
      <c r="D8" s="21">
        <v>46220</v>
      </c>
      <c r="E8" s="22">
        <v>20808</v>
      </c>
      <c r="F8" s="23">
        <v>408</v>
      </c>
      <c r="G8" s="23">
        <f t="shared" ref="G8:G12" si="0">+E8-F8</f>
        <v>20400</v>
      </c>
      <c r="H8" s="24" t="s">
        <v>159</v>
      </c>
      <c r="I8" s="19">
        <v>227107</v>
      </c>
      <c r="J8" s="19" t="s">
        <v>163</v>
      </c>
    </row>
    <row r="9" spans="1:10" ht="37.9" customHeight="1" x14ac:dyDescent="0.2">
      <c r="A9" s="25" t="s">
        <v>157</v>
      </c>
      <c r="B9" s="19" t="s">
        <v>153</v>
      </c>
      <c r="C9" s="20">
        <v>42813751679</v>
      </c>
      <c r="D9" s="21">
        <v>46233</v>
      </c>
      <c r="E9" s="22">
        <v>9460</v>
      </c>
      <c r="F9" s="23">
        <v>860</v>
      </c>
      <c r="G9" s="23">
        <f t="shared" si="0"/>
        <v>8600</v>
      </c>
      <c r="H9" s="26" t="s">
        <v>160</v>
      </c>
      <c r="I9" s="19">
        <v>227202</v>
      </c>
      <c r="J9" s="19" t="s">
        <v>164</v>
      </c>
    </row>
    <row r="10" spans="1:10" ht="37.9" customHeight="1" x14ac:dyDescent="0.2">
      <c r="A10" s="25" t="s">
        <v>84</v>
      </c>
      <c r="B10" s="24" t="s">
        <v>154</v>
      </c>
      <c r="C10" s="20">
        <v>42782443294</v>
      </c>
      <c r="D10" s="21">
        <v>46227</v>
      </c>
      <c r="E10" s="22">
        <v>2587</v>
      </c>
      <c r="F10" s="23"/>
      <c r="G10" s="23">
        <f t="shared" si="0"/>
        <v>2587</v>
      </c>
      <c r="H10" s="24" t="s">
        <v>161</v>
      </c>
      <c r="I10" s="19">
        <v>221501</v>
      </c>
      <c r="J10" s="19" t="s">
        <v>165</v>
      </c>
    </row>
    <row r="11" spans="1:10" ht="37.9" customHeight="1" x14ac:dyDescent="0.2">
      <c r="A11" s="25" t="s">
        <v>10</v>
      </c>
      <c r="B11" s="24" t="s">
        <v>21</v>
      </c>
      <c r="C11" s="20">
        <v>42821631132</v>
      </c>
      <c r="D11" s="21">
        <v>46234</v>
      </c>
      <c r="E11" s="22"/>
      <c r="F11" s="23"/>
      <c r="G11" s="23">
        <f t="shared" si="0"/>
        <v>0</v>
      </c>
      <c r="H11" s="26" t="s">
        <v>11</v>
      </c>
      <c r="I11" s="19">
        <v>228801</v>
      </c>
      <c r="J11" s="19" t="s">
        <v>166</v>
      </c>
    </row>
    <row r="12" spans="1:10" ht="37.9" customHeight="1" x14ac:dyDescent="0.2">
      <c r="A12" s="25" t="s">
        <v>12</v>
      </c>
      <c r="B12" s="24" t="s">
        <v>20</v>
      </c>
      <c r="C12" s="20"/>
      <c r="D12" s="21"/>
      <c r="E12" s="22">
        <v>437.11</v>
      </c>
      <c r="F12" s="23"/>
      <c r="G12" s="23">
        <f t="shared" si="0"/>
        <v>437.11</v>
      </c>
      <c r="H12" s="24" t="s">
        <v>13</v>
      </c>
      <c r="I12" s="27">
        <v>228201</v>
      </c>
      <c r="J12" s="19" t="s">
        <v>90</v>
      </c>
    </row>
    <row r="13" spans="1:10" ht="20.25" x14ac:dyDescent="0.3">
      <c r="A13" s="28"/>
      <c r="B13" s="29" t="s">
        <v>15</v>
      </c>
      <c r="C13" s="30"/>
      <c r="D13" s="31"/>
      <c r="E13" s="32">
        <f>SUM(E7:E12)</f>
        <v>95262.66</v>
      </c>
      <c r="F13" s="32">
        <f>SUM(F7:F12)</f>
        <v>4167.75</v>
      </c>
      <c r="G13" s="32">
        <f>+E13</f>
        <v>95262.66</v>
      </c>
      <c r="H13" s="33"/>
      <c r="I13" s="34"/>
      <c r="J13" s="34"/>
    </row>
    <row r="14" spans="1:10" ht="15" x14ac:dyDescent="0.25">
      <c r="A14" s="28"/>
      <c r="B14" s="35"/>
      <c r="C14" s="36"/>
      <c r="D14" s="34"/>
      <c r="E14" s="1"/>
      <c r="F14" s="1"/>
      <c r="G14" s="1"/>
      <c r="H14" s="37"/>
      <c r="I14" s="34"/>
      <c r="J14" s="34"/>
    </row>
    <row r="15" spans="1:10" ht="15" x14ac:dyDescent="0.25">
      <c r="A15" s="28"/>
      <c r="B15" s="35"/>
      <c r="C15" s="36"/>
      <c r="D15" s="34"/>
      <c r="E15" s="1"/>
      <c r="F15" s="1"/>
      <c r="G15" s="1"/>
      <c r="H15" s="37"/>
      <c r="I15" s="34"/>
      <c r="J15" s="34"/>
    </row>
    <row r="16" spans="1:10" ht="15" x14ac:dyDescent="0.25">
      <c r="A16" s="38"/>
      <c r="B16" s="35"/>
      <c r="C16" s="39"/>
      <c r="D16" s="39"/>
      <c r="E16" s="39"/>
      <c r="F16" s="40"/>
      <c r="G16" s="41"/>
      <c r="H16" s="40"/>
      <c r="I16" s="42"/>
      <c r="J16" s="42"/>
    </row>
    <row r="17" spans="1:318" ht="15" x14ac:dyDescent="0.25">
      <c r="A17" s="43"/>
      <c r="B17" s="44" t="s">
        <v>16</v>
      </c>
      <c r="C17" s="43"/>
      <c r="D17" s="43"/>
      <c r="E17" s="45"/>
      <c r="F17" s="46"/>
      <c r="G17" s="44" t="s">
        <v>17</v>
      </c>
      <c r="H17" s="44"/>
      <c r="I17" s="47"/>
      <c r="J17" s="48"/>
    </row>
    <row r="18" spans="1:318" ht="15" x14ac:dyDescent="0.25">
      <c r="A18" s="43"/>
      <c r="B18" s="44" t="s">
        <v>18</v>
      </c>
      <c r="C18" s="43"/>
      <c r="D18" s="49"/>
      <c r="E18" s="45"/>
      <c r="F18" s="46"/>
      <c r="G18" s="44" t="s">
        <v>19</v>
      </c>
      <c r="H18" s="44"/>
      <c r="I18" s="47"/>
      <c r="J18" s="48"/>
    </row>
    <row r="19" spans="1:318" ht="15" x14ac:dyDescent="0.25">
      <c r="A19" s="50"/>
      <c r="B19" s="51"/>
      <c r="C19" s="52"/>
      <c r="D19" s="53"/>
      <c r="E19" s="54"/>
      <c r="F19" s="54"/>
      <c r="G19" s="54"/>
      <c r="H19" s="55"/>
      <c r="I19" s="56"/>
      <c r="J19" s="56"/>
    </row>
    <row r="20" spans="1:318" ht="15" x14ac:dyDescent="0.25">
      <c r="A20" s="50"/>
      <c r="B20" s="57"/>
      <c r="C20" s="52"/>
      <c r="D20" s="58"/>
      <c r="E20" s="2"/>
      <c r="F20" s="59"/>
      <c r="G20" s="59"/>
      <c r="H20" s="60"/>
      <c r="I20" s="56"/>
      <c r="J20" s="56"/>
    </row>
    <row r="21" spans="1:318" ht="15" x14ac:dyDescent="0.25">
      <c r="A21" s="50"/>
      <c r="B21" s="57"/>
      <c r="C21" s="52"/>
      <c r="D21" s="56"/>
      <c r="E21" s="3"/>
      <c r="F21" s="61"/>
      <c r="G21" s="61"/>
      <c r="H21" s="62"/>
      <c r="I21" s="56"/>
      <c r="J21" s="56"/>
    </row>
    <row r="22" spans="1:318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318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AZ23" t="s">
        <v>25</v>
      </c>
      <c r="CD23" t="s">
        <v>0</v>
      </c>
      <c r="CE23" t="s">
        <v>1</v>
      </c>
      <c r="CF23" t="s">
        <v>2</v>
      </c>
      <c r="CG23" t="s">
        <v>3</v>
      </c>
      <c r="CH23" t="s">
        <v>4</v>
      </c>
      <c r="CI23" t="s">
        <v>5</v>
      </c>
      <c r="CJ23" t="s">
        <v>6</v>
      </c>
      <c r="CK23" t="s">
        <v>7</v>
      </c>
      <c r="CL23" t="s">
        <v>8</v>
      </c>
      <c r="CM23" t="s">
        <v>9</v>
      </c>
      <c r="CN23" t="s">
        <v>26</v>
      </c>
      <c r="CO23" t="s">
        <v>27</v>
      </c>
      <c r="CP23">
        <v>41132731600</v>
      </c>
      <c r="CQ23" s="4">
        <v>45979</v>
      </c>
      <c r="CR23" s="5">
        <v>105767.9</v>
      </c>
      <c r="CS23">
        <v>295.91000000000003</v>
      </c>
      <c r="CT23" s="5">
        <v>105471.99</v>
      </c>
      <c r="CU23" t="s">
        <v>28</v>
      </c>
      <c r="CV23">
        <v>5</v>
      </c>
      <c r="CW23" t="s">
        <v>29</v>
      </c>
      <c r="CX23" t="s">
        <v>24</v>
      </c>
      <c r="CY23" t="s">
        <v>30</v>
      </c>
      <c r="CZ23">
        <v>41132758342</v>
      </c>
      <c r="DA23" s="4">
        <v>45979</v>
      </c>
      <c r="DB23" s="5">
        <v>79413.37</v>
      </c>
      <c r="DC23" s="5">
        <v>3662.77</v>
      </c>
      <c r="DD23" s="5">
        <v>75750.600000000006</v>
      </c>
      <c r="DE23" t="s">
        <v>31</v>
      </c>
      <c r="DF23">
        <v>5</v>
      </c>
      <c r="DG23" t="s">
        <v>32</v>
      </c>
      <c r="DH23" t="s">
        <v>33</v>
      </c>
      <c r="DI23" t="s">
        <v>34</v>
      </c>
      <c r="DJ23">
        <v>41132795157</v>
      </c>
      <c r="DK23" s="4">
        <v>45979</v>
      </c>
      <c r="DL23" s="5">
        <v>24200.01</v>
      </c>
      <c r="DM23" s="5">
        <v>1025.42</v>
      </c>
      <c r="DN23" s="5">
        <v>23174.59</v>
      </c>
      <c r="DO23" t="s">
        <v>35</v>
      </c>
      <c r="DP23">
        <v>5</v>
      </c>
      <c r="DQ23" t="s">
        <v>36</v>
      </c>
      <c r="DR23" t="s">
        <v>37</v>
      </c>
      <c r="DS23" t="s">
        <v>38</v>
      </c>
      <c r="DT23">
        <v>41132852201</v>
      </c>
      <c r="DU23" s="4">
        <v>45979</v>
      </c>
      <c r="DV23" s="5">
        <v>12913.66</v>
      </c>
      <c r="DX23" s="5">
        <v>12913.66</v>
      </c>
      <c r="DY23" t="s">
        <v>39</v>
      </c>
      <c r="DZ23">
        <v>5</v>
      </c>
      <c r="EA23" t="s">
        <v>40</v>
      </c>
      <c r="EB23" t="s">
        <v>41</v>
      </c>
      <c r="EC23" t="s">
        <v>42</v>
      </c>
      <c r="ED23">
        <v>41132876706</v>
      </c>
      <c r="EE23" s="4">
        <v>45979</v>
      </c>
      <c r="EF23" s="5">
        <v>12106.17</v>
      </c>
      <c r="EG23">
        <v>605.30999999999995</v>
      </c>
      <c r="EH23" s="5">
        <v>11500.86</v>
      </c>
      <c r="EI23" t="s">
        <v>43</v>
      </c>
      <c r="EJ23">
        <v>5</v>
      </c>
      <c r="EK23" t="s">
        <v>44</v>
      </c>
      <c r="EL23" t="s">
        <v>45</v>
      </c>
      <c r="EM23" t="s">
        <v>46</v>
      </c>
      <c r="EN23">
        <v>41132903156</v>
      </c>
      <c r="EO23" s="4">
        <v>45979</v>
      </c>
      <c r="EP23" s="5">
        <v>10559.94</v>
      </c>
      <c r="EQ23">
        <v>528</v>
      </c>
      <c r="ER23" s="5">
        <v>10031.94</v>
      </c>
      <c r="ES23" t="s">
        <v>47</v>
      </c>
      <c r="ET23">
        <v>5</v>
      </c>
      <c r="EU23" t="s">
        <v>48</v>
      </c>
      <c r="EV23" t="s">
        <v>49</v>
      </c>
      <c r="EW23" t="s">
        <v>50</v>
      </c>
      <c r="EX23">
        <v>41132916548</v>
      </c>
      <c r="EY23" s="4">
        <v>45979</v>
      </c>
      <c r="EZ23" s="5">
        <v>10000</v>
      </c>
      <c r="FA23" s="5">
        <v>1000</v>
      </c>
      <c r="FB23" s="5">
        <v>9000</v>
      </c>
      <c r="FC23" t="s">
        <v>51</v>
      </c>
      <c r="FD23">
        <v>5</v>
      </c>
      <c r="FE23" t="s">
        <v>52</v>
      </c>
      <c r="FF23" t="s">
        <v>53</v>
      </c>
      <c r="FG23" t="s">
        <v>54</v>
      </c>
      <c r="FH23">
        <v>41132934832</v>
      </c>
      <c r="FI23" s="4">
        <v>45979</v>
      </c>
      <c r="FJ23" s="5">
        <v>4400</v>
      </c>
      <c r="FL23" s="5">
        <v>4400</v>
      </c>
      <c r="FM23" t="s">
        <v>55</v>
      </c>
      <c r="FN23">
        <v>13</v>
      </c>
      <c r="FO23" t="s">
        <v>56</v>
      </c>
      <c r="FP23" t="s">
        <v>57</v>
      </c>
      <c r="FQ23" t="s">
        <v>58</v>
      </c>
      <c r="FR23">
        <v>41132965523</v>
      </c>
      <c r="FS23" s="4">
        <v>45979</v>
      </c>
      <c r="FT23" s="5">
        <v>3900</v>
      </c>
      <c r="FV23" s="5">
        <v>3900</v>
      </c>
      <c r="FW23" t="s">
        <v>59</v>
      </c>
      <c r="FX23">
        <v>13</v>
      </c>
      <c r="FY23" t="s">
        <v>56</v>
      </c>
      <c r="FZ23" t="s">
        <v>60</v>
      </c>
      <c r="GA23" t="s">
        <v>61</v>
      </c>
      <c r="GB23">
        <v>41132977874</v>
      </c>
      <c r="GC23" s="4">
        <v>45979</v>
      </c>
      <c r="GD23" s="5">
        <v>3820</v>
      </c>
      <c r="GF23" s="5">
        <v>3820</v>
      </c>
      <c r="GG23" t="s">
        <v>62</v>
      </c>
      <c r="GH23">
        <v>13</v>
      </c>
      <c r="GI23" t="s">
        <v>56</v>
      </c>
      <c r="GJ23" t="s">
        <v>63</v>
      </c>
      <c r="GK23" t="s">
        <v>64</v>
      </c>
      <c r="GL23">
        <v>41133167480</v>
      </c>
      <c r="GM23" s="4">
        <v>45979</v>
      </c>
      <c r="GN23" s="5">
        <v>3012.5</v>
      </c>
      <c r="GP23" s="5">
        <v>3012.5</v>
      </c>
      <c r="GQ23" t="s">
        <v>65</v>
      </c>
      <c r="GR23">
        <v>13</v>
      </c>
      <c r="GS23" t="s">
        <v>56</v>
      </c>
      <c r="GT23" t="s">
        <v>66</v>
      </c>
      <c r="GU23" t="s">
        <v>67</v>
      </c>
      <c r="GV23">
        <v>41133181763</v>
      </c>
      <c r="GW23" s="4">
        <v>45979</v>
      </c>
      <c r="GX23" s="5">
        <v>2000</v>
      </c>
      <c r="GZ23" s="5">
        <v>2000</v>
      </c>
      <c r="HA23" t="s">
        <v>68</v>
      </c>
      <c r="HB23">
        <v>13</v>
      </c>
      <c r="HC23" t="s">
        <v>56</v>
      </c>
      <c r="HD23" t="s">
        <v>69</v>
      </c>
      <c r="HE23" t="s">
        <v>70</v>
      </c>
      <c r="HF23">
        <v>41133224463</v>
      </c>
      <c r="HG23" s="4">
        <v>45979</v>
      </c>
      <c r="HH23" s="5">
        <v>1200</v>
      </c>
      <c r="HJ23" s="5">
        <v>1200</v>
      </c>
      <c r="HK23" t="s">
        <v>71</v>
      </c>
      <c r="HL23">
        <v>13</v>
      </c>
      <c r="HM23" t="s">
        <v>56</v>
      </c>
      <c r="HN23" t="s">
        <v>72</v>
      </c>
      <c r="HO23" t="s">
        <v>73</v>
      </c>
      <c r="HP23">
        <v>41133252391</v>
      </c>
      <c r="HQ23" s="4">
        <v>45979</v>
      </c>
      <c r="HR23" s="5">
        <v>1050</v>
      </c>
      <c r="HT23" s="5">
        <v>1050</v>
      </c>
      <c r="HU23" t="s">
        <v>74</v>
      </c>
      <c r="HV23">
        <v>13</v>
      </c>
      <c r="HW23" t="s">
        <v>56</v>
      </c>
      <c r="HX23" t="s">
        <v>10</v>
      </c>
      <c r="HY23" t="s">
        <v>75</v>
      </c>
      <c r="HZ23">
        <v>41133367697</v>
      </c>
      <c r="IA23" s="4">
        <v>45979</v>
      </c>
      <c r="ID23" s="5">
        <v>7117.41</v>
      </c>
      <c r="IE23" t="s">
        <v>76</v>
      </c>
      <c r="IF23">
        <v>10</v>
      </c>
      <c r="IG23" t="s">
        <v>77</v>
      </c>
      <c r="IH23" t="s">
        <v>12</v>
      </c>
      <c r="II23" t="s">
        <v>20</v>
      </c>
      <c r="IL23">
        <v>654.20000000000005</v>
      </c>
      <c r="IN23">
        <v>654.20000000000005</v>
      </c>
      <c r="IO23" t="s">
        <v>78</v>
      </c>
      <c r="IP23">
        <v>22</v>
      </c>
      <c r="IQ23" t="s">
        <v>14</v>
      </c>
      <c r="IR23" t="s">
        <v>79</v>
      </c>
      <c r="IV23" s="5">
        <v>274997.75</v>
      </c>
      <c r="IW23" s="5">
        <v>7117.41</v>
      </c>
      <c r="IX23" s="5">
        <v>274997.75</v>
      </c>
      <c r="LA23" t="s">
        <v>80</v>
      </c>
      <c r="LF23" t="s">
        <v>17</v>
      </c>
    </row>
    <row r="24" spans="1:318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AD24" t="s">
        <v>25</v>
      </c>
    </row>
    <row r="25" spans="1:318" ht="18" x14ac:dyDescent="0.25">
      <c r="A25" s="10"/>
      <c r="B25" s="63"/>
      <c r="C25" s="64" t="s">
        <v>81</v>
      </c>
      <c r="D25" s="65"/>
      <c r="E25" s="65"/>
      <c r="F25" s="10"/>
      <c r="G25" s="10"/>
      <c r="H25" s="63"/>
      <c r="I25" s="10"/>
      <c r="J25" s="10"/>
    </row>
    <row r="26" spans="1:318" ht="15.75" x14ac:dyDescent="0.25">
      <c r="A26" s="10"/>
      <c r="B26" s="66"/>
      <c r="C26" s="63" t="s">
        <v>82</v>
      </c>
      <c r="D26" s="67"/>
      <c r="E26" s="67"/>
      <c r="F26" s="10"/>
      <c r="G26" s="10"/>
      <c r="H26" s="66"/>
      <c r="I26" s="10"/>
      <c r="J26" s="10"/>
    </row>
    <row r="27" spans="1:318" ht="15.75" x14ac:dyDescent="0.25">
      <c r="A27" s="10"/>
      <c r="B27" s="66"/>
      <c r="C27" s="63" t="s">
        <v>149</v>
      </c>
      <c r="D27" s="67"/>
      <c r="E27" s="67"/>
      <c r="F27" s="10"/>
      <c r="G27" s="10"/>
      <c r="H27" s="66"/>
      <c r="I27" s="10"/>
      <c r="J27" s="10"/>
    </row>
    <row r="28" spans="1:318" ht="15.75" x14ac:dyDescent="0.25">
      <c r="A28" s="10"/>
      <c r="B28" s="68"/>
      <c r="C28" s="63" t="s">
        <v>93</v>
      </c>
      <c r="D28" s="67"/>
      <c r="E28" s="67"/>
      <c r="F28" s="10"/>
      <c r="G28" s="10"/>
      <c r="H28" s="68"/>
      <c r="I28" s="10"/>
      <c r="J28" s="10"/>
    </row>
    <row r="29" spans="1:318" ht="15" x14ac:dyDescent="0.2">
      <c r="A29" s="10"/>
      <c r="B29" s="10"/>
      <c r="C29" s="67"/>
      <c r="D29" s="67"/>
      <c r="E29" s="67"/>
      <c r="F29" s="10"/>
      <c r="G29" s="10"/>
      <c r="H29" s="10"/>
      <c r="I29" s="10"/>
      <c r="J29" s="10"/>
    </row>
    <row r="30" spans="1:318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318" ht="30" x14ac:dyDescent="0.2">
      <c r="A31" s="11" t="s">
        <v>0</v>
      </c>
      <c r="B31" s="12" t="s">
        <v>1</v>
      </c>
      <c r="C31" s="13" t="s">
        <v>2</v>
      </c>
      <c r="D31" s="14" t="s">
        <v>3</v>
      </c>
      <c r="E31" s="15" t="s">
        <v>4</v>
      </c>
      <c r="F31" s="15" t="s">
        <v>5</v>
      </c>
      <c r="G31" s="15" t="s">
        <v>6</v>
      </c>
      <c r="H31" s="16" t="s">
        <v>7</v>
      </c>
      <c r="I31" s="17" t="s">
        <v>8</v>
      </c>
      <c r="J31" s="16" t="s">
        <v>9</v>
      </c>
    </row>
    <row r="32" spans="1:318" ht="25.5" x14ac:dyDescent="0.2">
      <c r="A32" s="69" t="s">
        <v>24</v>
      </c>
      <c r="B32" s="70" t="s">
        <v>83</v>
      </c>
      <c r="C32" s="20">
        <v>42665336722</v>
      </c>
      <c r="D32" s="71">
        <v>46206</v>
      </c>
      <c r="E32" s="72">
        <v>140305.38</v>
      </c>
      <c r="F32" s="72">
        <v>3177.37</v>
      </c>
      <c r="G32" s="73">
        <f>+E32-F32</f>
        <v>137128.01</v>
      </c>
      <c r="H32" s="74" t="s">
        <v>87</v>
      </c>
      <c r="I32" s="19">
        <v>231101</v>
      </c>
      <c r="J32" s="19" t="s">
        <v>106</v>
      </c>
    </row>
    <row r="33" spans="1:10" ht="23.45" customHeight="1" x14ac:dyDescent="0.2">
      <c r="A33" s="69" t="s">
        <v>94</v>
      </c>
      <c r="B33" s="70" t="s">
        <v>95</v>
      </c>
      <c r="C33" s="20">
        <v>42665360907</v>
      </c>
      <c r="D33" s="71">
        <v>46206</v>
      </c>
      <c r="E33" s="72">
        <v>75184.22</v>
      </c>
      <c r="F33" s="72">
        <v>3196.45</v>
      </c>
      <c r="G33" s="73">
        <f t="shared" ref="G33:G45" si="1">+E33-F33</f>
        <v>71987.77</v>
      </c>
      <c r="H33" s="70" t="s">
        <v>112</v>
      </c>
      <c r="I33" s="19">
        <v>239201</v>
      </c>
      <c r="J33" s="19" t="s">
        <v>107</v>
      </c>
    </row>
    <row r="34" spans="1:10" ht="25.5" x14ac:dyDescent="0.2">
      <c r="A34" s="69" t="s">
        <v>37</v>
      </c>
      <c r="B34" s="70" t="s">
        <v>96</v>
      </c>
      <c r="C34" s="20">
        <v>42665384288</v>
      </c>
      <c r="D34" s="71">
        <v>46206</v>
      </c>
      <c r="E34" s="72">
        <v>17825.37</v>
      </c>
      <c r="F34" s="72"/>
      <c r="G34" s="73">
        <f t="shared" si="1"/>
        <v>17825.37</v>
      </c>
      <c r="H34" s="75" t="s">
        <v>113</v>
      </c>
      <c r="I34" s="19">
        <v>234101</v>
      </c>
      <c r="J34" s="19" t="s">
        <v>108</v>
      </c>
    </row>
    <row r="35" spans="1:10" ht="30.6" customHeight="1" x14ac:dyDescent="0.2">
      <c r="A35" s="69" t="s">
        <v>84</v>
      </c>
      <c r="B35" s="75" t="s">
        <v>85</v>
      </c>
      <c r="C35" s="20">
        <v>42665460226</v>
      </c>
      <c r="D35" s="71">
        <v>46206</v>
      </c>
      <c r="E35" s="72">
        <v>7643.98</v>
      </c>
      <c r="F35" s="72"/>
      <c r="G35" s="73">
        <f t="shared" si="1"/>
        <v>7643.98</v>
      </c>
      <c r="H35" s="76" t="s">
        <v>88</v>
      </c>
      <c r="I35" s="19">
        <v>221501</v>
      </c>
      <c r="J35" s="19" t="s">
        <v>109</v>
      </c>
    </row>
    <row r="36" spans="1:10" ht="28.15" customHeight="1" x14ac:dyDescent="0.2">
      <c r="A36" s="69" t="s">
        <v>45</v>
      </c>
      <c r="B36" s="75" t="s">
        <v>97</v>
      </c>
      <c r="C36" s="20">
        <v>42665476997</v>
      </c>
      <c r="D36" s="71">
        <v>46206</v>
      </c>
      <c r="E36" s="72">
        <v>6305</v>
      </c>
      <c r="F36" s="72">
        <v>315.25</v>
      </c>
      <c r="G36" s="73">
        <f t="shared" si="1"/>
        <v>5989.75</v>
      </c>
      <c r="H36" s="76" t="s">
        <v>114</v>
      </c>
      <c r="I36" s="19">
        <v>231101</v>
      </c>
      <c r="J36" s="19" t="s">
        <v>110</v>
      </c>
    </row>
    <row r="37" spans="1:10" ht="38.450000000000003" customHeight="1" x14ac:dyDescent="0.2">
      <c r="A37" s="69" t="s">
        <v>98</v>
      </c>
      <c r="B37" s="75" t="s">
        <v>99</v>
      </c>
      <c r="C37" s="20">
        <v>42665781616</v>
      </c>
      <c r="D37" s="71">
        <v>46206</v>
      </c>
      <c r="E37" s="72">
        <v>7637.5</v>
      </c>
      <c r="F37" s="72"/>
      <c r="G37" s="73">
        <f t="shared" si="1"/>
        <v>7637.5</v>
      </c>
      <c r="H37" s="76" t="s">
        <v>115</v>
      </c>
      <c r="I37" s="19">
        <v>223101</v>
      </c>
      <c r="J37" s="19" t="s">
        <v>56</v>
      </c>
    </row>
    <row r="38" spans="1:10" ht="28.9" customHeight="1" x14ac:dyDescent="0.2">
      <c r="A38" s="69" t="s">
        <v>57</v>
      </c>
      <c r="B38" s="75" t="s">
        <v>86</v>
      </c>
      <c r="C38" s="20">
        <v>42665795845</v>
      </c>
      <c r="D38" s="71">
        <v>46206</v>
      </c>
      <c r="E38" s="72">
        <v>4305</v>
      </c>
      <c r="F38" s="72"/>
      <c r="G38" s="73">
        <f t="shared" si="1"/>
        <v>4305</v>
      </c>
      <c r="H38" s="76" t="s">
        <v>116</v>
      </c>
      <c r="I38" s="19">
        <v>223101</v>
      </c>
      <c r="J38" s="19" t="s">
        <v>56</v>
      </c>
    </row>
    <row r="39" spans="1:10" ht="19.899999999999999" customHeight="1" x14ac:dyDescent="0.2">
      <c r="A39" s="69" t="s">
        <v>63</v>
      </c>
      <c r="B39" s="75" t="s">
        <v>64</v>
      </c>
      <c r="C39" s="20">
        <v>42667498445</v>
      </c>
      <c r="D39" s="71">
        <v>46206</v>
      </c>
      <c r="E39" s="72">
        <v>3386</v>
      </c>
      <c r="F39" s="72"/>
      <c r="G39" s="73">
        <f t="shared" si="1"/>
        <v>3386</v>
      </c>
      <c r="H39" s="76" t="s">
        <v>117</v>
      </c>
      <c r="I39" s="19">
        <v>223101</v>
      </c>
      <c r="J39" s="19" t="s">
        <v>56</v>
      </c>
    </row>
    <row r="40" spans="1:10" ht="27" customHeight="1" x14ac:dyDescent="0.2">
      <c r="A40" s="69" t="s">
        <v>53</v>
      </c>
      <c r="B40" s="75" t="s">
        <v>54</v>
      </c>
      <c r="C40" s="20">
        <v>42665811713</v>
      </c>
      <c r="D40" s="71">
        <v>46206</v>
      </c>
      <c r="E40" s="72">
        <v>3382.5</v>
      </c>
      <c r="F40" s="72"/>
      <c r="G40" s="73">
        <f t="shared" si="1"/>
        <v>3382.5</v>
      </c>
      <c r="H40" s="76" t="s">
        <v>117</v>
      </c>
      <c r="I40" s="19">
        <v>223101</v>
      </c>
      <c r="J40" s="19" t="s">
        <v>56</v>
      </c>
    </row>
    <row r="41" spans="1:10" ht="29.45" customHeight="1" x14ac:dyDescent="0.2">
      <c r="A41" s="69" t="s">
        <v>66</v>
      </c>
      <c r="B41" s="75" t="s">
        <v>67</v>
      </c>
      <c r="C41" s="20">
        <v>42665830991</v>
      </c>
      <c r="D41" s="71">
        <v>46206</v>
      </c>
      <c r="E41" s="72">
        <v>1662.5</v>
      </c>
      <c r="F41" s="72"/>
      <c r="G41" s="73">
        <f t="shared" si="1"/>
        <v>1662.5</v>
      </c>
      <c r="H41" s="76" t="s">
        <v>89</v>
      </c>
      <c r="I41" s="19">
        <v>223101</v>
      </c>
      <c r="J41" s="19" t="s">
        <v>56</v>
      </c>
    </row>
    <row r="42" spans="1:10" ht="19.899999999999999" customHeight="1" x14ac:dyDescent="0.2">
      <c r="A42" s="69" t="s">
        <v>100</v>
      </c>
      <c r="B42" s="75" t="s">
        <v>101</v>
      </c>
      <c r="C42" s="20">
        <v>42665851883</v>
      </c>
      <c r="D42" s="71">
        <v>46206</v>
      </c>
      <c r="E42" s="72">
        <v>1662.5</v>
      </c>
      <c r="F42" s="72"/>
      <c r="G42" s="73">
        <f t="shared" si="1"/>
        <v>1662.5</v>
      </c>
      <c r="H42" s="76" t="s">
        <v>118</v>
      </c>
      <c r="I42" s="19">
        <v>223101</v>
      </c>
      <c r="J42" s="19" t="s">
        <v>56</v>
      </c>
    </row>
    <row r="43" spans="1:10" ht="26.45" customHeight="1" x14ac:dyDescent="0.2">
      <c r="A43" s="69" t="s">
        <v>102</v>
      </c>
      <c r="B43" s="75" t="s">
        <v>103</v>
      </c>
      <c r="C43" s="77">
        <v>42665865684</v>
      </c>
      <c r="D43" s="71">
        <v>46206</v>
      </c>
      <c r="E43" s="72">
        <v>1662.5</v>
      </c>
      <c r="F43" s="22"/>
      <c r="G43" s="73">
        <f t="shared" si="1"/>
        <v>1662.5</v>
      </c>
      <c r="H43" s="76" t="s">
        <v>117</v>
      </c>
      <c r="I43" s="19">
        <v>223101</v>
      </c>
      <c r="J43" s="19" t="s">
        <v>56</v>
      </c>
    </row>
    <row r="44" spans="1:10" ht="27.6" customHeight="1" x14ac:dyDescent="0.2">
      <c r="A44" s="69" t="s">
        <v>104</v>
      </c>
      <c r="B44" s="75" t="s">
        <v>105</v>
      </c>
      <c r="C44" s="77">
        <v>42665887264</v>
      </c>
      <c r="D44" s="71">
        <v>46206</v>
      </c>
      <c r="E44" s="72">
        <v>1662.5</v>
      </c>
      <c r="F44" s="22"/>
      <c r="G44" s="73">
        <f t="shared" si="1"/>
        <v>1662.5</v>
      </c>
      <c r="H44" s="76" t="s">
        <v>119</v>
      </c>
      <c r="I44" s="19">
        <v>223101</v>
      </c>
      <c r="J44" s="19" t="s">
        <v>56</v>
      </c>
    </row>
    <row r="45" spans="1:10" ht="29.45" customHeight="1" x14ac:dyDescent="0.2">
      <c r="A45" s="69" t="s">
        <v>69</v>
      </c>
      <c r="B45" s="75" t="s">
        <v>70</v>
      </c>
      <c r="C45" s="77">
        <v>42665969830</v>
      </c>
      <c r="D45" s="71">
        <v>46206</v>
      </c>
      <c r="E45" s="72">
        <v>1435</v>
      </c>
      <c r="F45" s="22"/>
      <c r="G45" s="73">
        <f t="shared" si="1"/>
        <v>1435</v>
      </c>
      <c r="H45" s="76" t="s">
        <v>117</v>
      </c>
      <c r="I45" s="19">
        <v>223101</v>
      </c>
      <c r="J45" s="76" t="s">
        <v>56</v>
      </c>
    </row>
    <row r="46" spans="1:10" ht="34.15" customHeight="1" x14ac:dyDescent="0.2">
      <c r="A46" s="69" t="s">
        <v>10</v>
      </c>
      <c r="B46" s="75" t="s">
        <v>75</v>
      </c>
      <c r="C46" s="77">
        <v>42667519895</v>
      </c>
      <c r="D46" s="71">
        <v>46206</v>
      </c>
      <c r="E46" s="78"/>
      <c r="F46" s="79"/>
      <c r="G46" s="73">
        <f>+F48</f>
        <v>6689.07</v>
      </c>
      <c r="H46" s="76" t="s">
        <v>11</v>
      </c>
      <c r="I46" s="19">
        <v>228801</v>
      </c>
      <c r="J46" s="19" t="s">
        <v>111</v>
      </c>
    </row>
    <row r="47" spans="1:10" ht="19.899999999999999" customHeight="1" x14ac:dyDescent="0.2">
      <c r="A47" s="69" t="s">
        <v>12</v>
      </c>
      <c r="B47" s="75" t="s">
        <v>20</v>
      </c>
      <c r="C47" s="20"/>
      <c r="D47" s="69"/>
      <c r="E47" s="72">
        <v>939.63</v>
      </c>
      <c r="F47" s="80"/>
      <c r="G47" s="73">
        <f>+E47</f>
        <v>939.63</v>
      </c>
      <c r="H47" s="76" t="s">
        <v>13</v>
      </c>
      <c r="I47" s="19">
        <v>228201</v>
      </c>
      <c r="J47" s="76" t="s">
        <v>14</v>
      </c>
    </row>
    <row r="48" spans="1:10" ht="20.25" x14ac:dyDescent="0.3">
      <c r="A48" s="28"/>
      <c r="B48" s="29" t="s">
        <v>15</v>
      </c>
      <c r="C48" s="30"/>
      <c r="D48" s="31"/>
      <c r="E48" s="32">
        <f>SUM(E32:E47)</f>
        <v>274999.58</v>
      </c>
      <c r="F48" s="32">
        <f>SUM(F32:F47)</f>
        <v>6689.07</v>
      </c>
      <c r="G48" s="32">
        <f>+E48</f>
        <v>274999.58</v>
      </c>
      <c r="H48" s="33"/>
      <c r="I48" s="34"/>
      <c r="J48" s="34"/>
    </row>
    <row r="49" spans="1:10" ht="15" x14ac:dyDescent="0.25">
      <c r="A49" s="28"/>
      <c r="B49" s="35"/>
      <c r="C49" s="36"/>
      <c r="D49" s="34"/>
      <c r="E49" s="1"/>
      <c r="F49" s="1"/>
      <c r="G49" s="1"/>
      <c r="H49" s="37"/>
      <c r="I49" s="34"/>
      <c r="J49" s="34"/>
    </row>
    <row r="50" spans="1:10" ht="15" x14ac:dyDescent="0.25">
      <c r="A50" s="28"/>
      <c r="B50" s="35"/>
      <c r="C50" s="36"/>
      <c r="D50" s="34"/>
      <c r="E50" s="1"/>
      <c r="F50" s="1"/>
      <c r="G50" s="1"/>
      <c r="H50" s="37"/>
      <c r="I50" s="34"/>
      <c r="J50" s="34"/>
    </row>
    <row r="51" spans="1:10" ht="15" x14ac:dyDescent="0.25">
      <c r="A51" s="81"/>
      <c r="B51" s="44" t="s">
        <v>16</v>
      </c>
      <c r="C51" s="43"/>
      <c r="D51" s="43"/>
      <c r="E51" s="45"/>
      <c r="F51" s="46"/>
      <c r="G51" s="44" t="s">
        <v>17</v>
      </c>
      <c r="H51" s="44"/>
      <c r="I51" s="42"/>
      <c r="J51" s="42"/>
    </row>
    <row r="52" spans="1:10" ht="15" x14ac:dyDescent="0.25">
      <c r="A52" s="43"/>
      <c r="B52" s="44" t="s">
        <v>18</v>
      </c>
      <c r="C52" s="43"/>
      <c r="D52" s="49"/>
      <c r="E52" s="45"/>
      <c r="F52" s="46"/>
      <c r="G52" s="44" t="s">
        <v>19</v>
      </c>
      <c r="H52" s="44"/>
      <c r="I52" s="47"/>
      <c r="J52" s="48"/>
    </row>
    <row r="53" spans="1:10" ht="15" x14ac:dyDescent="0.25">
      <c r="A53" s="43"/>
      <c r="B53" s="51"/>
      <c r="C53" s="52"/>
      <c r="D53" s="53"/>
      <c r="E53" s="54"/>
      <c r="F53" s="54"/>
      <c r="G53" s="54"/>
      <c r="H53" s="55"/>
      <c r="I53" s="47"/>
      <c r="J53" s="48"/>
    </row>
    <row r="54" spans="1:10" ht="15" x14ac:dyDescent="0.25">
      <c r="A54" s="50"/>
      <c r="B54" s="10"/>
      <c r="C54" s="10"/>
      <c r="D54" s="10"/>
      <c r="E54" s="10"/>
      <c r="F54" s="10"/>
      <c r="G54" s="10"/>
      <c r="H54" s="10"/>
      <c r="I54" s="56"/>
      <c r="J54" s="56"/>
    </row>
    <row r="55" spans="1:10" ht="15" x14ac:dyDescent="0.25">
      <c r="A55" s="50"/>
      <c r="B55" s="57"/>
      <c r="C55" s="52"/>
      <c r="D55" s="58"/>
      <c r="E55" s="2"/>
      <c r="F55" s="59"/>
      <c r="G55" s="59"/>
      <c r="H55" s="60"/>
      <c r="I55" s="56"/>
      <c r="J55" s="56"/>
    </row>
    <row r="56" spans="1:10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</row>
    <row r="57" spans="1:10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</row>
    <row r="58" spans="1:10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</row>
    <row r="59" spans="1:10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</row>
    <row r="60" spans="1:10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</row>
    <row r="61" spans="1:10" ht="18" x14ac:dyDescent="0.25">
      <c r="A61" s="10"/>
      <c r="B61" s="63"/>
      <c r="C61" s="64" t="s">
        <v>81</v>
      </c>
      <c r="D61" s="65"/>
      <c r="E61" s="65"/>
      <c r="F61" s="10"/>
      <c r="G61" s="10"/>
      <c r="H61" s="63"/>
      <c r="I61" s="10"/>
      <c r="J61" s="10"/>
    </row>
    <row r="62" spans="1:10" ht="15.75" x14ac:dyDescent="0.25">
      <c r="A62" s="10"/>
      <c r="B62" s="66"/>
      <c r="C62" s="63" t="s">
        <v>82</v>
      </c>
      <c r="D62" s="67"/>
      <c r="E62" s="67"/>
      <c r="F62" s="10"/>
      <c r="G62" s="10"/>
      <c r="H62" s="66"/>
      <c r="I62" s="10"/>
      <c r="J62" s="10"/>
    </row>
    <row r="63" spans="1:10" ht="15.75" x14ac:dyDescent="0.25">
      <c r="A63" s="10"/>
      <c r="B63" s="66"/>
      <c r="C63" s="63" t="s">
        <v>150</v>
      </c>
      <c r="D63" s="67"/>
      <c r="E63" s="67"/>
      <c r="F63" s="10"/>
      <c r="G63" s="10"/>
      <c r="H63" s="66"/>
      <c r="I63" s="10"/>
      <c r="J63" s="10"/>
    </row>
    <row r="64" spans="1:10" ht="15.75" x14ac:dyDescent="0.25">
      <c r="A64" s="10"/>
      <c r="B64" s="68"/>
      <c r="C64" s="63" t="s">
        <v>148</v>
      </c>
      <c r="D64" s="67"/>
      <c r="E64" s="67"/>
      <c r="F64" s="10"/>
      <c r="G64" s="10"/>
      <c r="H64" s="68"/>
      <c r="I64" s="10"/>
      <c r="J64" s="10"/>
    </row>
    <row r="65" spans="1:10" ht="15" x14ac:dyDescent="0.2">
      <c r="A65" s="10"/>
      <c r="B65" s="10"/>
      <c r="C65" s="67"/>
      <c r="D65" s="67"/>
      <c r="E65" s="67"/>
      <c r="F65" s="10"/>
      <c r="G65" s="10"/>
      <c r="H65" s="10"/>
      <c r="I65" s="10"/>
      <c r="J65" s="10"/>
    </row>
    <row r="66" spans="1:10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</row>
    <row r="67" spans="1:10" ht="30" x14ac:dyDescent="0.2">
      <c r="A67" s="11" t="s">
        <v>0</v>
      </c>
      <c r="B67" s="12" t="s">
        <v>1</v>
      </c>
      <c r="C67" s="13" t="s">
        <v>2</v>
      </c>
      <c r="D67" s="14" t="s">
        <v>3</v>
      </c>
      <c r="E67" s="15" t="s">
        <v>4</v>
      </c>
      <c r="F67" s="15" t="s">
        <v>5</v>
      </c>
      <c r="G67" s="15" t="s">
        <v>6</v>
      </c>
      <c r="H67" s="16" t="s">
        <v>7</v>
      </c>
      <c r="I67" s="17" t="s">
        <v>8</v>
      </c>
      <c r="J67" s="16" t="s">
        <v>9</v>
      </c>
    </row>
    <row r="68" spans="1:10" ht="27.6" customHeight="1" x14ac:dyDescent="0.2">
      <c r="A68" s="71" t="s">
        <v>120</v>
      </c>
      <c r="B68" s="75" t="s">
        <v>121</v>
      </c>
      <c r="C68" s="20">
        <v>42766769975</v>
      </c>
      <c r="D68" s="71">
        <v>46225</v>
      </c>
      <c r="E68" s="22">
        <v>118784.48</v>
      </c>
      <c r="F68" s="72"/>
      <c r="G68" s="73">
        <f>+E68-F68</f>
        <v>118784.48</v>
      </c>
      <c r="H68" s="70" t="s">
        <v>130</v>
      </c>
      <c r="I68" s="19">
        <v>227208</v>
      </c>
      <c r="J68" s="19" t="s">
        <v>147</v>
      </c>
    </row>
    <row r="69" spans="1:10" ht="38.25" x14ac:dyDescent="0.2">
      <c r="A69" s="71" t="s">
        <v>24</v>
      </c>
      <c r="B69" s="70" t="s">
        <v>83</v>
      </c>
      <c r="C69" s="20">
        <v>42766782485</v>
      </c>
      <c r="D69" s="71">
        <v>46225</v>
      </c>
      <c r="E69" s="72">
        <f>21960.04+60737.5</f>
        <v>82697.540000000008</v>
      </c>
      <c r="F69" s="22">
        <v>930.51</v>
      </c>
      <c r="G69" s="73">
        <f t="shared" ref="G69:G80" si="2">+E69-F69</f>
        <v>81767.030000000013</v>
      </c>
      <c r="H69" s="70" t="s">
        <v>131</v>
      </c>
      <c r="I69" s="19">
        <v>231101</v>
      </c>
      <c r="J69" s="19" t="s">
        <v>142</v>
      </c>
    </row>
    <row r="70" spans="1:10" ht="19.899999999999999" customHeight="1" x14ac:dyDescent="0.2">
      <c r="A70" s="71" t="s">
        <v>122</v>
      </c>
      <c r="B70" s="75" t="s">
        <v>123</v>
      </c>
      <c r="C70" s="20">
        <v>42766800149</v>
      </c>
      <c r="D70" s="71">
        <v>46225</v>
      </c>
      <c r="E70" s="22">
        <v>29641.66</v>
      </c>
      <c r="F70" s="22"/>
      <c r="G70" s="73">
        <f t="shared" si="2"/>
        <v>29641.66</v>
      </c>
      <c r="H70" s="75" t="s">
        <v>132</v>
      </c>
      <c r="I70" s="19">
        <v>237104</v>
      </c>
      <c r="J70" s="82" t="s">
        <v>143</v>
      </c>
    </row>
    <row r="71" spans="1:10" ht="38.25" x14ac:dyDescent="0.2">
      <c r="A71" s="71" t="s">
        <v>124</v>
      </c>
      <c r="B71" s="75" t="s">
        <v>125</v>
      </c>
      <c r="C71" s="20">
        <v>42766815317</v>
      </c>
      <c r="D71" s="71">
        <v>46225</v>
      </c>
      <c r="E71" s="22">
        <v>10000</v>
      </c>
      <c r="F71" s="22"/>
      <c r="G71" s="73">
        <f t="shared" si="2"/>
        <v>10000</v>
      </c>
      <c r="H71" s="75" t="s">
        <v>133</v>
      </c>
      <c r="I71" s="19">
        <v>221701</v>
      </c>
      <c r="J71" s="82" t="s">
        <v>144</v>
      </c>
    </row>
    <row r="72" spans="1:10" ht="24" x14ac:dyDescent="0.2">
      <c r="A72" s="71" t="s">
        <v>49</v>
      </c>
      <c r="B72" s="75" t="s">
        <v>50</v>
      </c>
      <c r="C72" s="20">
        <v>42766834216</v>
      </c>
      <c r="D72" s="71">
        <v>46225</v>
      </c>
      <c r="E72" s="72">
        <v>10000</v>
      </c>
      <c r="F72" s="72">
        <v>200</v>
      </c>
      <c r="G72" s="73">
        <f t="shared" si="2"/>
        <v>9800</v>
      </c>
      <c r="H72" s="83" t="s">
        <v>134</v>
      </c>
      <c r="I72" s="19">
        <v>224201</v>
      </c>
      <c r="J72" s="19" t="s">
        <v>145</v>
      </c>
    </row>
    <row r="73" spans="1:10" ht="25.5" x14ac:dyDescent="0.2">
      <c r="A73" s="71" t="s">
        <v>126</v>
      </c>
      <c r="B73" s="70" t="s">
        <v>127</v>
      </c>
      <c r="C73" s="19">
        <v>42766890913</v>
      </c>
      <c r="D73" s="84">
        <v>46225</v>
      </c>
      <c r="E73" s="72">
        <f>8019.5</f>
        <v>8019.5</v>
      </c>
      <c r="F73" s="72"/>
      <c r="G73" s="73">
        <f t="shared" si="2"/>
        <v>8019.5</v>
      </c>
      <c r="H73" s="74" t="s">
        <v>135</v>
      </c>
      <c r="I73" s="19">
        <v>223101</v>
      </c>
      <c r="J73" s="76" t="s">
        <v>56</v>
      </c>
    </row>
    <row r="74" spans="1:10" x14ac:dyDescent="0.2">
      <c r="A74" s="71" t="s">
        <v>126</v>
      </c>
      <c r="B74" s="70" t="s">
        <v>127</v>
      </c>
      <c r="C74" s="19">
        <v>42771792705</v>
      </c>
      <c r="D74" s="84">
        <v>46226</v>
      </c>
      <c r="E74" s="72">
        <v>5175</v>
      </c>
      <c r="F74" s="72"/>
      <c r="G74" s="73">
        <f t="shared" si="2"/>
        <v>5175</v>
      </c>
      <c r="H74" s="74" t="s">
        <v>136</v>
      </c>
      <c r="I74" s="19">
        <v>223101</v>
      </c>
      <c r="J74" s="76" t="s">
        <v>56</v>
      </c>
    </row>
    <row r="75" spans="1:10" ht="25.5" x14ac:dyDescent="0.2">
      <c r="A75" s="71" t="s">
        <v>128</v>
      </c>
      <c r="B75" s="70" t="s">
        <v>129</v>
      </c>
      <c r="C75" s="77">
        <v>42766965615</v>
      </c>
      <c r="D75" s="71">
        <v>46225</v>
      </c>
      <c r="E75" s="72">
        <f>1435+1435+1435</f>
        <v>4305</v>
      </c>
      <c r="F75" s="22"/>
      <c r="G75" s="73">
        <f t="shared" si="2"/>
        <v>4305</v>
      </c>
      <c r="H75" s="74" t="s">
        <v>137</v>
      </c>
      <c r="I75" s="19">
        <v>223101</v>
      </c>
      <c r="J75" s="76" t="s">
        <v>56</v>
      </c>
    </row>
    <row r="76" spans="1:10" x14ac:dyDescent="0.2">
      <c r="A76" s="71" t="s">
        <v>63</v>
      </c>
      <c r="B76" s="70" t="s">
        <v>64</v>
      </c>
      <c r="C76" s="20">
        <v>42766984469</v>
      </c>
      <c r="D76" s="71">
        <v>46225</v>
      </c>
      <c r="E76" s="72">
        <v>2162.5</v>
      </c>
      <c r="F76" s="72"/>
      <c r="G76" s="73">
        <f t="shared" si="2"/>
        <v>2162.5</v>
      </c>
      <c r="H76" s="74" t="s">
        <v>138</v>
      </c>
      <c r="I76" s="19">
        <v>223101</v>
      </c>
      <c r="J76" s="76" t="s">
        <v>56</v>
      </c>
    </row>
    <row r="77" spans="1:10" ht="25.5" x14ac:dyDescent="0.2">
      <c r="A77" s="71" t="s">
        <v>53</v>
      </c>
      <c r="B77" s="70" t="s">
        <v>54</v>
      </c>
      <c r="C77" s="20">
        <v>42766998744</v>
      </c>
      <c r="D77" s="71">
        <v>46225</v>
      </c>
      <c r="E77" s="72">
        <v>2152.5</v>
      </c>
      <c r="F77" s="72"/>
      <c r="G77" s="73">
        <f t="shared" si="2"/>
        <v>2152.5</v>
      </c>
      <c r="H77" s="74" t="s">
        <v>138</v>
      </c>
      <c r="I77" s="19">
        <v>223101</v>
      </c>
      <c r="J77" s="76" t="s">
        <v>56</v>
      </c>
    </row>
    <row r="78" spans="1:10" x14ac:dyDescent="0.2">
      <c r="A78" s="71" t="s">
        <v>57</v>
      </c>
      <c r="B78" s="75" t="s">
        <v>86</v>
      </c>
      <c r="C78" s="19">
        <v>42778996561</v>
      </c>
      <c r="D78" s="71">
        <v>46227</v>
      </c>
      <c r="E78" s="72">
        <f>1435</f>
        <v>1435</v>
      </c>
      <c r="F78" s="72"/>
      <c r="G78" s="73">
        <f t="shared" si="2"/>
        <v>1435</v>
      </c>
      <c r="H78" s="74" t="s">
        <v>139</v>
      </c>
      <c r="I78" s="19">
        <v>223101</v>
      </c>
      <c r="J78" s="76" t="s">
        <v>56</v>
      </c>
    </row>
    <row r="79" spans="1:10" ht="25.5" x14ac:dyDescent="0.2">
      <c r="A79" s="71" t="s">
        <v>10</v>
      </c>
      <c r="B79" s="70" t="s">
        <v>75</v>
      </c>
      <c r="C79" s="77">
        <v>42768707320</v>
      </c>
      <c r="D79" s="71">
        <v>46225</v>
      </c>
      <c r="E79" s="78"/>
      <c r="F79" s="79"/>
      <c r="G79" s="73">
        <f>+F82</f>
        <v>1130.51</v>
      </c>
      <c r="H79" s="76" t="s">
        <v>140</v>
      </c>
      <c r="I79" s="19">
        <v>228801</v>
      </c>
      <c r="J79" s="76" t="s">
        <v>146</v>
      </c>
    </row>
    <row r="80" spans="1:10" ht="15" x14ac:dyDescent="0.2">
      <c r="A80" s="21" t="s">
        <v>12</v>
      </c>
      <c r="B80" s="75" t="s">
        <v>20</v>
      </c>
      <c r="C80" s="85"/>
      <c r="D80" s="86"/>
      <c r="E80" s="72">
        <v>626.62</v>
      </c>
      <c r="F80" s="80"/>
      <c r="G80" s="73">
        <f t="shared" si="2"/>
        <v>626.62</v>
      </c>
      <c r="H80" s="76" t="s">
        <v>141</v>
      </c>
      <c r="I80" s="19">
        <v>228201</v>
      </c>
      <c r="J80" s="76" t="s">
        <v>14</v>
      </c>
    </row>
    <row r="81" spans="1:10" x14ac:dyDescent="0.2">
      <c r="A81" s="69"/>
      <c r="B81" s="75"/>
      <c r="C81" s="77"/>
      <c r="D81" s="71"/>
      <c r="E81" s="72"/>
      <c r="F81" s="22"/>
      <c r="G81" s="73"/>
      <c r="H81" s="76"/>
      <c r="I81" s="19"/>
      <c r="J81" s="76"/>
    </row>
    <row r="82" spans="1:10" ht="20.25" x14ac:dyDescent="0.3">
      <c r="A82" s="28"/>
      <c r="B82" s="29" t="s">
        <v>15</v>
      </c>
      <c r="C82" s="30"/>
      <c r="D82" s="31"/>
      <c r="E82" s="32">
        <f>SUM(E68:E81)</f>
        <v>274999.80000000005</v>
      </c>
      <c r="F82" s="32">
        <f>SUM(F68:F81)</f>
        <v>1130.51</v>
      </c>
      <c r="G82" s="32">
        <f>+E82</f>
        <v>274999.80000000005</v>
      </c>
      <c r="H82" s="33"/>
      <c r="I82" s="34"/>
      <c r="J82" s="34"/>
    </row>
    <row r="83" spans="1:10" ht="15" x14ac:dyDescent="0.25">
      <c r="A83" s="28"/>
      <c r="B83" s="35"/>
      <c r="C83" s="36"/>
      <c r="D83" s="34"/>
      <c r="E83" s="1"/>
      <c r="F83" s="1"/>
      <c r="G83" s="1"/>
      <c r="H83" s="37"/>
      <c r="I83" s="34"/>
      <c r="J83" s="34"/>
    </row>
    <row r="84" spans="1:10" ht="15" x14ac:dyDescent="0.25">
      <c r="A84" s="28"/>
      <c r="B84" s="35"/>
      <c r="C84" s="36"/>
      <c r="D84" s="34"/>
      <c r="E84" s="1"/>
      <c r="F84" s="1"/>
      <c r="G84" s="1"/>
      <c r="H84" s="37"/>
      <c r="I84" s="34"/>
      <c r="J84" s="34"/>
    </row>
    <row r="85" spans="1:10" ht="15" x14ac:dyDescent="0.25">
      <c r="A85" s="81"/>
      <c r="B85" s="44" t="s">
        <v>16</v>
      </c>
      <c r="C85" s="43"/>
      <c r="D85" s="43"/>
      <c r="E85" s="45"/>
      <c r="F85" s="46"/>
      <c r="G85" s="44" t="s">
        <v>17</v>
      </c>
      <c r="H85" s="44"/>
      <c r="I85" s="42"/>
      <c r="J85" s="42"/>
    </row>
    <row r="86" spans="1:10" ht="15" x14ac:dyDescent="0.25">
      <c r="A86" s="43"/>
      <c r="B86" s="44" t="s">
        <v>18</v>
      </c>
      <c r="C86" s="43"/>
      <c r="D86" s="49"/>
      <c r="E86" s="45"/>
      <c r="F86" s="46"/>
      <c r="G86" s="44" t="s">
        <v>19</v>
      </c>
      <c r="H86" s="44"/>
      <c r="I86" s="47"/>
      <c r="J86" s="48"/>
    </row>
    <row r="87" spans="1:10" ht="15" x14ac:dyDescent="0.25">
      <c r="A87" s="43"/>
      <c r="B87" s="51"/>
      <c r="C87" s="52"/>
      <c r="D87" s="53"/>
      <c r="E87" s="54"/>
      <c r="F87" s="54"/>
      <c r="G87" s="54"/>
      <c r="H87" s="55"/>
      <c r="I87" s="47"/>
      <c r="J87" s="48"/>
    </row>
    <row r="88" spans="1:10" ht="15" x14ac:dyDescent="0.25">
      <c r="A88" s="50"/>
      <c r="B88" s="10"/>
      <c r="C88" s="10"/>
      <c r="D88" s="10"/>
      <c r="E88" s="10"/>
      <c r="F88" s="10"/>
      <c r="G88" s="10"/>
      <c r="H88" s="10"/>
      <c r="I88" s="56"/>
      <c r="J88" s="56"/>
    </row>
    <row r="89" spans="1:10" ht="15" x14ac:dyDescent="0.25">
      <c r="A89" s="50"/>
      <c r="B89" s="57"/>
      <c r="C89" s="52"/>
      <c r="D89" s="58"/>
      <c r="E89" s="2"/>
      <c r="F89" s="59"/>
      <c r="G89" s="59"/>
      <c r="H89" s="60"/>
      <c r="I89" s="56"/>
      <c r="J89" s="56"/>
    </row>
    <row r="90" spans="1:10" x14ac:dyDescent="0.2">
      <c r="A90" s="10"/>
      <c r="B90" s="10"/>
      <c r="C90" s="10"/>
      <c r="D90" s="10"/>
      <c r="E90" s="10"/>
      <c r="F90" s="10"/>
      <c r="G90" s="10"/>
      <c r="H90" s="10"/>
      <c r="I90" s="10"/>
      <c r="J90" s="10"/>
    </row>
    <row r="91" spans="1:10" x14ac:dyDescent="0.2">
      <c r="A91" s="10"/>
      <c r="B91" s="10"/>
      <c r="C91" s="10"/>
      <c r="D91" s="10"/>
      <c r="E91" s="10"/>
      <c r="F91" s="10"/>
      <c r="G91" s="10"/>
      <c r="H91" s="10"/>
      <c r="I91" s="10"/>
      <c r="J91" s="10"/>
    </row>
    <row r="92" spans="1:10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</row>
    <row r="93" spans="1:10" x14ac:dyDescent="0.2">
      <c r="A93" s="10"/>
      <c r="B93" s="10"/>
      <c r="C93" s="10"/>
      <c r="D93" s="10"/>
      <c r="E93" s="10"/>
      <c r="F93" s="10"/>
      <c r="G93" s="10"/>
      <c r="H93" s="10"/>
      <c r="I93" s="10"/>
      <c r="J93" s="10"/>
    </row>
    <row r="94" spans="1:10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</row>
    <row r="95" spans="1:10" x14ac:dyDescent="0.2">
      <c r="A95" s="10"/>
      <c r="B95" s="10"/>
      <c r="C95" s="10"/>
      <c r="D95" s="10"/>
      <c r="E95" s="10"/>
      <c r="F95" s="10"/>
      <c r="G95" s="10"/>
      <c r="H95" s="10"/>
      <c r="I95" s="10"/>
      <c r="J95" s="10"/>
    </row>
    <row r="96" spans="1:10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 x14ac:dyDescent="0.2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r="98" spans="1:10" x14ac:dyDescent="0.2">
      <c r="A98" s="10"/>
      <c r="B98" s="10"/>
      <c r="C98" s="10"/>
      <c r="D98" s="10"/>
      <c r="E98" s="10"/>
      <c r="F98" s="10"/>
      <c r="G98" s="10"/>
      <c r="H98" s="10"/>
      <c r="I98" s="10"/>
      <c r="J98" s="10"/>
    </row>
    <row r="99" spans="1:10" x14ac:dyDescent="0.2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r="100" spans="1:10" x14ac:dyDescent="0.2">
      <c r="A100" s="10"/>
      <c r="B100" s="10"/>
      <c r="C100" s="10"/>
      <c r="D100" s="10"/>
      <c r="E100" s="10"/>
      <c r="F100" s="10"/>
      <c r="G100" s="10"/>
      <c r="H100" s="10"/>
      <c r="I100" s="10"/>
      <c r="J100" s="10"/>
    </row>
    <row r="101" spans="1:10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</row>
    <row r="102" spans="1:10" x14ac:dyDescent="0.2">
      <c r="A102" s="10"/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1:10" x14ac:dyDescent="0.2">
      <c r="A103" s="10"/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0" x14ac:dyDescent="0.2">
      <c r="A105" s="10"/>
      <c r="B105" s="10"/>
      <c r="C105" s="10"/>
      <c r="D105" s="10"/>
      <c r="E105" s="10"/>
      <c r="F105" s="10"/>
      <c r="G105" s="10"/>
      <c r="H105" s="10"/>
      <c r="I105" s="10"/>
      <c r="J105" s="10"/>
    </row>
    <row r="106" spans="1:10" x14ac:dyDescent="0.2">
      <c r="A106" s="10"/>
      <c r="B106" s="10"/>
      <c r="C106" s="10"/>
      <c r="D106" s="10"/>
      <c r="E106" s="10"/>
      <c r="F106" s="10"/>
      <c r="G106" s="10"/>
      <c r="H106" s="10"/>
      <c r="I106" s="10"/>
      <c r="J106" s="10"/>
    </row>
    <row r="107" spans="1:10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r="109" spans="1:10" x14ac:dyDescent="0.2">
      <c r="A109" s="10"/>
      <c r="B109" s="10"/>
      <c r="C109" s="10"/>
      <c r="D109" s="10"/>
      <c r="E109" s="10"/>
      <c r="F109" s="10"/>
      <c r="G109" s="10"/>
      <c r="H109" s="10"/>
      <c r="I109" s="10"/>
      <c r="J109" s="10"/>
    </row>
    <row r="110" spans="1:10" x14ac:dyDescent="0.2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r="111" spans="1:10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</row>
    <row r="112" spans="1:10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</row>
    <row r="114" spans="1:10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</row>
    <row r="115" spans="1:10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</row>
    <row r="116" spans="1:10" x14ac:dyDescent="0.2">
      <c r="A116" s="10"/>
      <c r="B116" s="10"/>
      <c r="C116" s="10"/>
      <c r="D116" s="10"/>
      <c r="E116" s="10"/>
      <c r="F116" s="10"/>
      <c r="G116" s="10"/>
      <c r="H116" s="10"/>
      <c r="I116" s="10"/>
      <c r="J116" s="10"/>
    </row>
    <row r="117" spans="1:10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0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1:10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1:10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</row>
    <row r="121" spans="1:10" x14ac:dyDescent="0.2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r="122" spans="1:10" x14ac:dyDescent="0.2">
      <c r="A122" s="10"/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1:10" x14ac:dyDescent="0.2">
      <c r="A126" s="10"/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0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 x14ac:dyDescent="0.2">
      <c r="A128" s="10"/>
      <c r="B128" s="10"/>
      <c r="C128" s="10"/>
      <c r="D128" s="10"/>
      <c r="E128" s="10"/>
      <c r="F128" s="10"/>
      <c r="G128" s="10"/>
      <c r="H128" s="10"/>
      <c r="I128" s="10"/>
      <c r="J128" s="10"/>
    </row>
  </sheetData>
  <mergeCells count="7">
    <mergeCell ref="E87:G87"/>
    <mergeCell ref="E53:G53"/>
    <mergeCell ref="A1:J1"/>
    <mergeCell ref="A2:J2"/>
    <mergeCell ref="B3:I3"/>
    <mergeCell ref="A4:J4"/>
    <mergeCell ref="E19:G19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JULIO-2026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2026-01-07T12:41:01Z</cp:lastPrinted>
  <dcterms:created xsi:type="dcterms:W3CDTF">2021-02-04T18:18:52Z</dcterms:created>
  <dcterms:modified xsi:type="dcterms:W3CDTF">2026-08-10T14:07:24Z</dcterms:modified>
</cp:coreProperties>
</file>